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60" windowWidth="20730" windowHeight="10920"/>
  </bookViews>
  <sheets>
    <sheet name="прогноз Осн.показ КБ" sheetId="2" r:id="rId1"/>
    <sheet name="Лист1" sheetId="3" r:id="rId2"/>
  </sheets>
  <definedNames>
    <definedName name="_xlnm.Print_Area" localSheetId="1">Лист1!$A$1:$D$118</definedName>
    <definedName name="_xlnm.Print_Area" localSheetId="0">'прогноз Осн.показ КБ'!$A$3:$D$17</definedName>
  </definedNames>
  <calcPr calcId="144525"/>
</workbook>
</file>

<file path=xl/calcChain.xml><?xml version="1.0" encoding="utf-8"?>
<calcChain xmlns="http://schemas.openxmlformats.org/spreadsheetml/2006/main">
  <c r="B21" i="3" l="1"/>
  <c r="C80" i="3"/>
  <c r="D80" i="3"/>
  <c r="C56" i="3" l="1"/>
  <c r="D56" i="3"/>
  <c r="B56" i="3"/>
  <c r="B9" i="2" l="1"/>
  <c r="C9" i="2"/>
  <c r="D9" i="2"/>
  <c r="C27" i="3" l="1"/>
  <c r="D27" i="3"/>
  <c r="B27" i="3"/>
  <c r="C26" i="3"/>
  <c r="C10" i="3" s="1"/>
  <c r="D26" i="3"/>
  <c r="D10" i="3" s="1"/>
  <c r="B26" i="3"/>
  <c r="B10" i="3" s="1"/>
  <c r="C25" i="3"/>
  <c r="C9" i="3" s="1"/>
  <c r="D25" i="3"/>
  <c r="D9" i="3" s="1"/>
  <c r="B25" i="3"/>
  <c r="B9" i="3" s="1"/>
  <c r="D112" i="3"/>
  <c r="D117" i="3" s="1"/>
  <c r="D118" i="3" s="1"/>
  <c r="C112" i="3"/>
  <c r="C117" i="3" s="1"/>
  <c r="C118" i="3" s="1"/>
  <c r="B112" i="3"/>
  <c r="B117" i="3" s="1"/>
  <c r="B118" i="3" s="1"/>
  <c r="D104" i="3"/>
  <c r="D109" i="3" s="1"/>
  <c r="D110" i="3" s="1"/>
  <c r="C104" i="3"/>
  <c r="C109" i="3" s="1"/>
  <c r="C110" i="3" s="1"/>
  <c r="B104" i="3"/>
  <c r="B109" i="3" s="1"/>
  <c r="B110" i="3" s="1"/>
  <c r="D96" i="3"/>
  <c r="D101" i="3" s="1"/>
  <c r="D102" i="3" s="1"/>
  <c r="C96" i="3"/>
  <c r="C101" i="3" s="1"/>
  <c r="C102" i="3" s="1"/>
  <c r="B96" i="3"/>
  <c r="B101" i="3" s="1"/>
  <c r="B102" i="3" s="1"/>
  <c r="D88" i="3"/>
  <c r="D93" i="3" s="1"/>
  <c r="D94" i="3" s="1"/>
  <c r="C88" i="3"/>
  <c r="C93" i="3" s="1"/>
  <c r="C94" i="3" s="1"/>
  <c r="B88" i="3"/>
  <c r="B93" i="3" s="1"/>
  <c r="B94" i="3" s="1"/>
  <c r="D85" i="3"/>
  <c r="D86" i="3" s="1"/>
  <c r="C85" i="3"/>
  <c r="C86" i="3" s="1"/>
  <c r="B80" i="3"/>
  <c r="B85" i="3" s="1"/>
  <c r="B86" i="3" s="1"/>
  <c r="D72" i="3"/>
  <c r="D77" i="3" s="1"/>
  <c r="D78" i="3" s="1"/>
  <c r="C72" i="3"/>
  <c r="C77" i="3" s="1"/>
  <c r="C78" i="3" s="1"/>
  <c r="B72" i="3"/>
  <c r="B77" i="3" s="1"/>
  <c r="B78" i="3" s="1"/>
  <c r="D64" i="3"/>
  <c r="D69" i="3" s="1"/>
  <c r="D70" i="3" s="1"/>
  <c r="C64" i="3"/>
  <c r="B64" i="3"/>
  <c r="B69" i="3" s="1"/>
  <c r="B70" i="3" s="1"/>
  <c r="D61" i="3"/>
  <c r="D62" i="3" s="1"/>
  <c r="C61" i="3"/>
  <c r="C62" i="3" s="1"/>
  <c r="B61" i="3"/>
  <c r="B62" i="3" s="1"/>
  <c r="D48" i="3"/>
  <c r="D53" i="3" s="1"/>
  <c r="D54" i="3" s="1"/>
  <c r="C48" i="3"/>
  <c r="C53" i="3" s="1"/>
  <c r="C54" i="3" s="1"/>
  <c r="B48" i="3"/>
  <c r="B53" i="3" s="1"/>
  <c r="B54" i="3" s="1"/>
  <c r="D40" i="3"/>
  <c r="D45" i="3" s="1"/>
  <c r="D46" i="3" s="1"/>
  <c r="C40" i="3"/>
  <c r="C45" i="3" s="1"/>
  <c r="C46" i="3" s="1"/>
  <c r="B40" i="3"/>
  <c r="B45" i="3" s="1"/>
  <c r="B46" i="3" s="1"/>
  <c r="D32" i="3"/>
  <c r="D37" i="3" s="1"/>
  <c r="D38" i="3" s="1"/>
  <c r="C32" i="3"/>
  <c r="C37" i="3" s="1"/>
  <c r="C38" i="3" s="1"/>
  <c r="B32" i="3"/>
  <c r="B37" i="3" s="1"/>
  <c r="B38" i="3" s="1"/>
  <c r="C69" i="3" l="1"/>
  <c r="C70" i="3" s="1"/>
  <c r="D11" i="3"/>
  <c r="D12" i="2" s="1"/>
  <c r="C11" i="3"/>
  <c r="C12" i="2" s="1"/>
  <c r="B11" i="3"/>
  <c r="B12" i="2" s="1"/>
  <c r="D11" i="2"/>
  <c r="C11" i="2"/>
  <c r="D10" i="2"/>
  <c r="C10" i="2"/>
  <c r="B11" i="2"/>
  <c r="B10" i="2"/>
  <c r="D23" i="3"/>
  <c r="D28" i="3" s="1"/>
  <c r="D29" i="3" s="1"/>
  <c r="C23" i="3"/>
  <c r="C28" i="3" s="1"/>
  <c r="C29" i="3" s="1"/>
  <c r="B23" i="3"/>
  <c r="B28" i="3" s="1"/>
  <c r="B29" i="3" s="1"/>
  <c r="D15" i="3"/>
  <c r="D20" i="3" s="1"/>
  <c r="D21" i="3" s="1"/>
  <c r="C15" i="3"/>
  <c r="C20" i="3" s="1"/>
  <c r="C21" i="3" s="1"/>
  <c r="B15" i="3"/>
  <c r="B20" i="3" s="1"/>
  <c r="B7" i="3" l="1"/>
  <c r="C7" i="3"/>
  <c r="D7" i="3"/>
  <c r="C12" i="3" l="1"/>
  <c r="C13" i="3" s="1"/>
  <c r="C8" i="2"/>
  <c r="C13" i="2" s="1"/>
  <c r="C14" i="2" s="1"/>
  <c r="D12" i="3"/>
  <c r="D13" i="3" s="1"/>
  <c r="D8" i="2"/>
  <c r="D13" i="2" s="1"/>
  <c r="D14" i="2" s="1"/>
  <c r="B12" i="3"/>
  <c r="B13" i="3" s="1"/>
  <c r="B8" i="2"/>
  <c r="B13" i="2" s="1"/>
  <c r="B14" i="2" s="1"/>
</calcChain>
</file>

<file path=xl/sharedStrings.xml><?xml version="1.0" encoding="utf-8"?>
<sst xmlns="http://schemas.openxmlformats.org/spreadsheetml/2006/main" count="131" uniqueCount="31">
  <si>
    <t>Показатели</t>
  </si>
  <si>
    <t xml:space="preserve">    из них:</t>
  </si>
  <si>
    <t>налоговые и неналоговые доходы</t>
  </si>
  <si>
    <t>безвозмездные поступления</t>
  </si>
  <si>
    <t>Расходы</t>
  </si>
  <si>
    <t>Консолидированный бюджет</t>
  </si>
  <si>
    <t xml:space="preserve">Доходы, всего           </t>
  </si>
  <si>
    <t>Бюджет района</t>
  </si>
  <si>
    <t>(тыс. рублей)</t>
  </si>
  <si>
    <t xml:space="preserve"> Бюджеты поселений</t>
  </si>
  <si>
    <t>Дефицит(-) /профицит (+)</t>
  </si>
  <si>
    <t xml:space="preserve">% </t>
  </si>
  <si>
    <t>Консолидированный бюджет района</t>
  </si>
  <si>
    <t xml:space="preserve">Дефицит / профицит в % </t>
  </si>
  <si>
    <t>Чуна</t>
  </si>
  <si>
    <t>Октябрьск</t>
  </si>
  <si>
    <t>Лесогорск</t>
  </si>
  <si>
    <t>Балтурино</t>
  </si>
  <si>
    <t>Бунбуй</t>
  </si>
  <si>
    <t>Веселый</t>
  </si>
  <si>
    <t>Каменск</t>
  </si>
  <si>
    <t>Мухино</t>
  </si>
  <si>
    <t>Новочунка</t>
  </si>
  <si>
    <t>Таргиз</t>
  </si>
  <si>
    <t>Червянка</t>
  </si>
  <si>
    <t>Начальник финансового управления администрации района</t>
  </si>
  <si>
    <t>И.А. Малащенко</t>
  </si>
  <si>
    <t>2024 год (прогноз)</t>
  </si>
  <si>
    <t>2025 год (прогноз)</t>
  </si>
  <si>
    <t>Прогноз основных характеристик консолидированного бюджета Чунского района на 2024 год и на плановый период 2025 и 2026 годов</t>
  </si>
  <si>
    <t>2026 год (прогноз)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</si>
</sst>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9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 indent="1"/>
    </xf>
    <xf numFmtId="0" fontId="5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top" wrapText="1"/>
    </xf>
    <xf numFmtId="0" fontId="4" fillId="0" borderId="0" xfId="0" applyFont="1" applyBorder="1"/>
    <xf numFmtId="165" fontId="4" fillId="0" borderId="1" xfId="0" applyNumberFormat="1" applyFont="1" applyBorder="1"/>
    <xf numFmtId="165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4" fillId="3" borderId="0" xfId="0" applyFont="1" applyFill="1"/>
    <xf numFmtId="0" fontId="3" fillId="3" borderId="0" xfId="0" applyFont="1" applyFill="1"/>
    <xf numFmtId="0" fontId="8" fillId="3" borderId="0" xfId="0" applyFont="1" applyFill="1"/>
    <xf numFmtId="0" fontId="3" fillId="4" borderId="0" xfId="0" applyFont="1" applyFill="1"/>
    <xf numFmtId="0" fontId="6" fillId="0" borderId="0" xfId="0" applyFont="1" applyFill="1" applyBorder="1" applyAlignment="1">
      <alignment horizontal="left" wrapText="1" indent="1"/>
    </xf>
    <xf numFmtId="0" fontId="7" fillId="2" borderId="1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3" fillId="2" borderId="0" xfId="0" applyFont="1" applyFill="1"/>
    <xf numFmtId="0" fontId="7" fillId="2" borderId="1" xfId="0" applyFont="1" applyFill="1" applyBorder="1" applyAlignment="1">
      <alignment vertical="top" wrapText="1"/>
    </xf>
    <xf numFmtId="3" fontId="7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7" fillId="2" borderId="1" xfId="0" applyFont="1" applyFill="1" applyBorder="1" applyAlignment="1">
      <alignment horizontal="left" vertical="top" wrapText="1" indent="1"/>
    </xf>
    <xf numFmtId="165" fontId="8" fillId="2" borderId="1" xfId="0" applyNumberFormat="1" applyFont="1" applyFill="1" applyBorder="1"/>
    <xf numFmtId="3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6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1" xfId="0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0" xfId="0" applyFont="1" applyFill="1"/>
    <xf numFmtId="0" fontId="8" fillId="4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7"/>
  <sheetViews>
    <sheetView tabSelected="1" view="pageBreakPreview" zoomScale="110" zoomScaleNormal="100" zoomScaleSheetLayoutView="110" workbookViewId="0">
      <selection activeCell="A7" sqref="A7:D7"/>
    </sheetView>
  </sheetViews>
  <sheetFormatPr defaultColWidth="9.140625" defaultRowHeight="15" x14ac:dyDescent="0.25"/>
  <cols>
    <col min="1" max="1" width="40.42578125" style="1" customWidth="1"/>
    <col min="2" max="2" width="17.28515625" style="1" customWidth="1"/>
    <col min="3" max="4" width="16.28515625" style="1" customWidth="1"/>
    <col min="5" max="253" width="9.140625" style="1"/>
    <col min="254" max="254" width="43" style="1" customWidth="1"/>
    <col min="255" max="255" width="25.28515625" style="1" customWidth="1"/>
    <col min="256" max="256" width="22.28515625" style="1" customWidth="1"/>
    <col min="257" max="257" width="24.7109375" style="1" customWidth="1"/>
    <col min="258" max="509" width="9.140625" style="1"/>
    <col min="510" max="510" width="43" style="1" customWidth="1"/>
    <col min="511" max="511" width="25.28515625" style="1" customWidth="1"/>
    <col min="512" max="512" width="22.28515625" style="1" customWidth="1"/>
    <col min="513" max="513" width="24.7109375" style="1" customWidth="1"/>
    <col min="514" max="765" width="9.140625" style="1"/>
    <col min="766" max="766" width="43" style="1" customWidth="1"/>
    <col min="767" max="767" width="25.28515625" style="1" customWidth="1"/>
    <col min="768" max="768" width="22.28515625" style="1" customWidth="1"/>
    <col min="769" max="769" width="24.7109375" style="1" customWidth="1"/>
    <col min="770" max="1021" width="9.140625" style="1"/>
    <col min="1022" max="1022" width="43" style="1" customWidth="1"/>
    <col min="1023" max="1023" width="25.28515625" style="1" customWidth="1"/>
    <col min="1024" max="1024" width="22.28515625" style="1" customWidth="1"/>
    <col min="1025" max="1025" width="24.7109375" style="1" customWidth="1"/>
    <col min="1026" max="1277" width="9.140625" style="1"/>
    <col min="1278" max="1278" width="43" style="1" customWidth="1"/>
    <col min="1279" max="1279" width="25.28515625" style="1" customWidth="1"/>
    <col min="1280" max="1280" width="22.28515625" style="1" customWidth="1"/>
    <col min="1281" max="1281" width="24.7109375" style="1" customWidth="1"/>
    <col min="1282" max="1533" width="9.140625" style="1"/>
    <col min="1534" max="1534" width="43" style="1" customWidth="1"/>
    <col min="1535" max="1535" width="25.28515625" style="1" customWidth="1"/>
    <col min="1536" max="1536" width="22.28515625" style="1" customWidth="1"/>
    <col min="1537" max="1537" width="24.7109375" style="1" customWidth="1"/>
    <col min="1538" max="1789" width="9.140625" style="1"/>
    <col min="1790" max="1790" width="43" style="1" customWidth="1"/>
    <col min="1791" max="1791" width="25.28515625" style="1" customWidth="1"/>
    <col min="1792" max="1792" width="22.28515625" style="1" customWidth="1"/>
    <col min="1793" max="1793" width="24.7109375" style="1" customWidth="1"/>
    <col min="1794" max="2045" width="9.140625" style="1"/>
    <col min="2046" max="2046" width="43" style="1" customWidth="1"/>
    <col min="2047" max="2047" width="25.28515625" style="1" customWidth="1"/>
    <col min="2048" max="2048" width="22.28515625" style="1" customWidth="1"/>
    <col min="2049" max="2049" width="24.7109375" style="1" customWidth="1"/>
    <col min="2050" max="2301" width="9.140625" style="1"/>
    <col min="2302" max="2302" width="43" style="1" customWidth="1"/>
    <col min="2303" max="2303" width="25.28515625" style="1" customWidth="1"/>
    <col min="2304" max="2304" width="22.28515625" style="1" customWidth="1"/>
    <col min="2305" max="2305" width="24.7109375" style="1" customWidth="1"/>
    <col min="2306" max="2557" width="9.140625" style="1"/>
    <col min="2558" max="2558" width="43" style="1" customWidth="1"/>
    <col min="2559" max="2559" width="25.28515625" style="1" customWidth="1"/>
    <col min="2560" max="2560" width="22.28515625" style="1" customWidth="1"/>
    <col min="2561" max="2561" width="24.7109375" style="1" customWidth="1"/>
    <col min="2562" max="2813" width="9.140625" style="1"/>
    <col min="2814" max="2814" width="43" style="1" customWidth="1"/>
    <col min="2815" max="2815" width="25.28515625" style="1" customWidth="1"/>
    <col min="2816" max="2816" width="22.28515625" style="1" customWidth="1"/>
    <col min="2817" max="2817" width="24.7109375" style="1" customWidth="1"/>
    <col min="2818" max="3069" width="9.140625" style="1"/>
    <col min="3070" max="3070" width="43" style="1" customWidth="1"/>
    <col min="3071" max="3071" width="25.28515625" style="1" customWidth="1"/>
    <col min="3072" max="3072" width="22.28515625" style="1" customWidth="1"/>
    <col min="3073" max="3073" width="24.7109375" style="1" customWidth="1"/>
    <col min="3074" max="3325" width="9.140625" style="1"/>
    <col min="3326" max="3326" width="43" style="1" customWidth="1"/>
    <col min="3327" max="3327" width="25.28515625" style="1" customWidth="1"/>
    <col min="3328" max="3328" width="22.28515625" style="1" customWidth="1"/>
    <col min="3329" max="3329" width="24.7109375" style="1" customWidth="1"/>
    <col min="3330" max="3581" width="9.140625" style="1"/>
    <col min="3582" max="3582" width="43" style="1" customWidth="1"/>
    <col min="3583" max="3583" width="25.28515625" style="1" customWidth="1"/>
    <col min="3584" max="3584" width="22.28515625" style="1" customWidth="1"/>
    <col min="3585" max="3585" width="24.7109375" style="1" customWidth="1"/>
    <col min="3586" max="3837" width="9.140625" style="1"/>
    <col min="3838" max="3838" width="43" style="1" customWidth="1"/>
    <col min="3839" max="3839" width="25.28515625" style="1" customWidth="1"/>
    <col min="3840" max="3840" width="22.28515625" style="1" customWidth="1"/>
    <col min="3841" max="3841" width="24.7109375" style="1" customWidth="1"/>
    <col min="3842" max="4093" width="9.140625" style="1"/>
    <col min="4094" max="4094" width="43" style="1" customWidth="1"/>
    <col min="4095" max="4095" width="25.28515625" style="1" customWidth="1"/>
    <col min="4096" max="4096" width="22.28515625" style="1" customWidth="1"/>
    <col min="4097" max="4097" width="24.7109375" style="1" customWidth="1"/>
    <col min="4098" max="4349" width="9.140625" style="1"/>
    <col min="4350" max="4350" width="43" style="1" customWidth="1"/>
    <col min="4351" max="4351" width="25.28515625" style="1" customWidth="1"/>
    <col min="4352" max="4352" width="22.28515625" style="1" customWidth="1"/>
    <col min="4353" max="4353" width="24.7109375" style="1" customWidth="1"/>
    <col min="4354" max="4605" width="9.140625" style="1"/>
    <col min="4606" max="4606" width="43" style="1" customWidth="1"/>
    <col min="4607" max="4607" width="25.28515625" style="1" customWidth="1"/>
    <col min="4608" max="4608" width="22.28515625" style="1" customWidth="1"/>
    <col min="4609" max="4609" width="24.7109375" style="1" customWidth="1"/>
    <col min="4610" max="4861" width="9.140625" style="1"/>
    <col min="4862" max="4862" width="43" style="1" customWidth="1"/>
    <col min="4863" max="4863" width="25.28515625" style="1" customWidth="1"/>
    <col min="4864" max="4864" width="22.28515625" style="1" customWidth="1"/>
    <col min="4865" max="4865" width="24.7109375" style="1" customWidth="1"/>
    <col min="4866" max="5117" width="9.140625" style="1"/>
    <col min="5118" max="5118" width="43" style="1" customWidth="1"/>
    <col min="5119" max="5119" width="25.28515625" style="1" customWidth="1"/>
    <col min="5120" max="5120" width="22.28515625" style="1" customWidth="1"/>
    <col min="5121" max="5121" width="24.7109375" style="1" customWidth="1"/>
    <col min="5122" max="5373" width="9.140625" style="1"/>
    <col min="5374" max="5374" width="43" style="1" customWidth="1"/>
    <col min="5375" max="5375" width="25.28515625" style="1" customWidth="1"/>
    <col min="5376" max="5376" width="22.28515625" style="1" customWidth="1"/>
    <col min="5377" max="5377" width="24.7109375" style="1" customWidth="1"/>
    <col min="5378" max="5629" width="9.140625" style="1"/>
    <col min="5630" max="5630" width="43" style="1" customWidth="1"/>
    <col min="5631" max="5631" width="25.28515625" style="1" customWidth="1"/>
    <col min="5632" max="5632" width="22.28515625" style="1" customWidth="1"/>
    <col min="5633" max="5633" width="24.7109375" style="1" customWidth="1"/>
    <col min="5634" max="5885" width="9.140625" style="1"/>
    <col min="5886" max="5886" width="43" style="1" customWidth="1"/>
    <col min="5887" max="5887" width="25.28515625" style="1" customWidth="1"/>
    <col min="5888" max="5888" width="22.28515625" style="1" customWidth="1"/>
    <col min="5889" max="5889" width="24.7109375" style="1" customWidth="1"/>
    <col min="5890" max="6141" width="9.140625" style="1"/>
    <col min="6142" max="6142" width="43" style="1" customWidth="1"/>
    <col min="6143" max="6143" width="25.28515625" style="1" customWidth="1"/>
    <col min="6144" max="6144" width="22.28515625" style="1" customWidth="1"/>
    <col min="6145" max="6145" width="24.7109375" style="1" customWidth="1"/>
    <col min="6146" max="6397" width="9.140625" style="1"/>
    <col min="6398" max="6398" width="43" style="1" customWidth="1"/>
    <col min="6399" max="6399" width="25.28515625" style="1" customWidth="1"/>
    <col min="6400" max="6400" width="22.28515625" style="1" customWidth="1"/>
    <col min="6401" max="6401" width="24.7109375" style="1" customWidth="1"/>
    <col min="6402" max="6653" width="9.140625" style="1"/>
    <col min="6654" max="6654" width="43" style="1" customWidth="1"/>
    <col min="6655" max="6655" width="25.28515625" style="1" customWidth="1"/>
    <col min="6656" max="6656" width="22.28515625" style="1" customWidth="1"/>
    <col min="6657" max="6657" width="24.7109375" style="1" customWidth="1"/>
    <col min="6658" max="6909" width="9.140625" style="1"/>
    <col min="6910" max="6910" width="43" style="1" customWidth="1"/>
    <col min="6911" max="6911" width="25.28515625" style="1" customWidth="1"/>
    <col min="6912" max="6912" width="22.28515625" style="1" customWidth="1"/>
    <col min="6913" max="6913" width="24.7109375" style="1" customWidth="1"/>
    <col min="6914" max="7165" width="9.140625" style="1"/>
    <col min="7166" max="7166" width="43" style="1" customWidth="1"/>
    <col min="7167" max="7167" width="25.28515625" style="1" customWidth="1"/>
    <col min="7168" max="7168" width="22.28515625" style="1" customWidth="1"/>
    <col min="7169" max="7169" width="24.7109375" style="1" customWidth="1"/>
    <col min="7170" max="7421" width="9.140625" style="1"/>
    <col min="7422" max="7422" width="43" style="1" customWidth="1"/>
    <col min="7423" max="7423" width="25.28515625" style="1" customWidth="1"/>
    <col min="7424" max="7424" width="22.28515625" style="1" customWidth="1"/>
    <col min="7425" max="7425" width="24.7109375" style="1" customWidth="1"/>
    <col min="7426" max="7677" width="9.140625" style="1"/>
    <col min="7678" max="7678" width="43" style="1" customWidth="1"/>
    <col min="7679" max="7679" width="25.28515625" style="1" customWidth="1"/>
    <col min="7680" max="7680" width="22.28515625" style="1" customWidth="1"/>
    <col min="7681" max="7681" width="24.7109375" style="1" customWidth="1"/>
    <col min="7682" max="7933" width="9.140625" style="1"/>
    <col min="7934" max="7934" width="43" style="1" customWidth="1"/>
    <col min="7935" max="7935" width="25.28515625" style="1" customWidth="1"/>
    <col min="7936" max="7936" width="22.28515625" style="1" customWidth="1"/>
    <col min="7937" max="7937" width="24.7109375" style="1" customWidth="1"/>
    <col min="7938" max="8189" width="9.140625" style="1"/>
    <col min="8190" max="8190" width="43" style="1" customWidth="1"/>
    <col min="8191" max="8191" width="25.28515625" style="1" customWidth="1"/>
    <col min="8192" max="8192" width="22.28515625" style="1" customWidth="1"/>
    <col min="8193" max="8193" width="24.7109375" style="1" customWidth="1"/>
    <col min="8194" max="8445" width="9.140625" style="1"/>
    <col min="8446" max="8446" width="43" style="1" customWidth="1"/>
    <col min="8447" max="8447" width="25.28515625" style="1" customWidth="1"/>
    <col min="8448" max="8448" width="22.28515625" style="1" customWidth="1"/>
    <col min="8449" max="8449" width="24.7109375" style="1" customWidth="1"/>
    <col min="8450" max="8701" width="9.140625" style="1"/>
    <col min="8702" max="8702" width="43" style="1" customWidth="1"/>
    <col min="8703" max="8703" width="25.28515625" style="1" customWidth="1"/>
    <col min="8704" max="8704" width="22.28515625" style="1" customWidth="1"/>
    <col min="8705" max="8705" width="24.7109375" style="1" customWidth="1"/>
    <col min="8706" max="8957" width="9.140625" style="1"/>
    <col min="8958" max="8958" width="43" style="1" customWidth="1"/>
    <col min="8959" max="8959" width="25.28515625" style="1" customWidth="1"/>
    <col min="8960" max="8960" width="22.28515625" style="1" customWidth="1"/>
    <col min="8961" max="8961" width="24.7109375" style="1" customWidth="1"/>
    <col min="8962" max="9213" width="9.140625" style="1"/>
    <col min="9214" max="9214" width="43" style="1" customWidth="1"/>
    <col min="9215" max="9215" width="25.28515625" style="1" customWidth="1"/>
    <col min="9216" max="9216" width="22.28515625" style="1" customWidth="1"/>
    <col min="9217" max="9217" width="24.7109375" style="1" customWidth="1"/>
    <col min="9218" max="9469" width="9.140625" style="1"/>
    <col min="9470" max="9470" width="43" style="1" customWidth="1"/>
    <col min="9471" max="9471" width="25.28515625" style="1" customWidth="1"/>
    <col min="9472" max="9472" width="22.28515625" style="1" customWidth="1"/>
    <col min="9473" max="9473" width="24.7109375" style="1" customWidth="1"/>
    <col min="9474" max="9725" width="9.140625" style="1"/>
    <col min="9726" max="9726" width="43" style="1" customWidth="1"/>
    <col min="9727" max="9727" width="25.28515625" style="1" customWidth="1"/>
    <col min="9728" max="9728" width="22.28515625" style="1" customWidth="1"/>
    <col min="9729" max="9729" width="24.7109375" style="1" customWidth="1"/>
    <col min="9730" max="9981" width="9.140625" style="1"/>
    <col min="9982" max="9982" width="43" style="1" customWidth="1"/>
    <col min="9983" max="9983" width="25.28515625" style="1" customWidth="1"/>
    <col min="9984" max="9984" width="22.28515625" style="1" customWidth="1"/>
    <col min="9985" max="9985" width="24.7109375" style="1" customWidth="1"/>
    <col min="9986" max="10237" width="9.140625" style="1"/>
    <col min="10238" max="10238" width="43" style="1" customWidth="1"/>
    <col min="10239" max="10239" width="25.28515625" style="1" customWidth="1"/>
    <col min="10240" max="10240" width="22.28515625" style="1" customWidth="1"/>
    <col min="10241" max="10241" width="24.7109375" style="1" customWidth="1"/>
    <col min="10242" max="10493" width="9.140625" style="1"/>
    <col min="10494" max="10494" width="43" style="1" customWidth="1"/>
    <col min="10495" max="10495" width="25.28515625" style="1" customWidth="1"/>
    <col min="10496" max="10496" width="22.28515625" style="1" customWidth="1"/>
    <col min="10497" max="10497" width="24.7109375" style="1" customWidth="1"/>
    <col min="10498" max="10749" width="9.140625" style="1"/>
    <col min="10750" max="10750" width="43" style="1" customWidth="1"/>
    <col min="10751" max="10751" width="25.28515625" style="1" customWidth="1"/>
    <col min="10752" max="10752" width="22.28515625" style="1" customWidth="1"/>
    <col min="10753" max="10753" width="24.7109375" style="1" customWidth="1"/>
    <col min="10754" max="11005" width="9.140625" style="1"/>
    <col min="11006" max="11006" width="43" style="1" customWidth="1"/>
    <col min="11007" max="11007" width="25.28515625" style="1" customWidth="1"/>
    <col min="11008" max="11008" width="22.28515625" style="1" customWidth="1"/>
    <col min="11009" max="11009" width="24.7109375" style="1" customWidth="1"/>
    <col min="11010" max="11261" width="9.140625" style="1"/>
    <col min="11262" max="11262" width="43" style="1" customWidth="1"/>
    <col min="11263" max="11263" width="25.28515625" style="1" customWidth="1"/>
    <col min="11264" max="11264" width="22.28515625" style="1" customWidth="1"/>
    <col min="11265" max="11265" width="24.7109375" style="1" customWidth="1"/>
    <col min="11266" max="11517" width="9.140625" style="1"/>
    <col min="11518" max="11518" width="43" style="1" customWidth="1"/>
    <col min="11519" max="11519" width="25.28515625" style="1" customWidth="1"/>
    <col min="11520" max="11520" width="22.28515625" style="1" customWidth="1"/>
    <col min="11521" max="11521" width="24.7109375" style="1" customWidth="1"/>
    <col min="11522" max="11773" width="9.140625" style="1"/>
    <col min="11774" max="11774" width="43" style="1" customWidth="1"/>
    <col min="11775" max="11775" width="25.28515625" style="1" customWidth="1"/>
    <col min="11776" max="11776" width="22.28515625" style="1" customWidth="1"/>
    <col min="11777" max="11777" width="24.7109375" style="1" customWidth="1"/>
    <col min="11778" max="12029" width="9.140625" style="1"/>
    <col min="12030" max="12030" width="43" style="1" customWidth="1"/>
    <col min="12031" max="12031" width="25.28515625" style="1" customWidth="1"/>
    <col min="12032" max="12032" width="22.28515625" style="1" customWidth="1"/>
    <col min="12033" max="12033" width="24.7109375" style="1" customWidth="1"/>
    <col min="12034" max="12285" width="9.140625" style="1"/>
    <col min="12286" max="12286" width="43" style="1" customWidth="1"/>
    <col min="12287" max="12287" width="25.28515625" style="1" customWidth="1"/>
    <col min="12288" max="12288" width="22.28515625" style="1" customWidth="1"/>
    <col min="12289" max="12289" width="24.7109375" style="1" customWidth="1"/>
    <col min="12290" max="12541" width="9.140625" style="1"/>
    <col min="12542" max="12542" width="43" style="1" customWidth="1"/>
    <col min="12543" max="12543" width="25.28515625" style="1" customWidth="1"/>
    <col min="12544" max="12544" width="22.28515625" style="1" customWidth="1"/>
    <col min="12545" max="12545" width="24.7109375" style="1" customWidth="1"/>
    <col min="12546" max="12797" width="9.140625" style="1"/>
    <col min="12798" max="12798" width="43" style="1" customWidth="1"/>
    <col min="12799" max="12799" width="25.28515625" style="1" customWidth="1"/>
    <col min="12800" max="12800" width="22.28515625" style="1" customWidth="1"/>
    <col min="12801" max="12801" width="24.7109375" style="1" customWidth="1"/>
    <col min="12802" max="13053" width="9.140625" style="1"/>
    <col min="13054" max="13054" width="43" style="1" customWidth="1"/>
    <col min="13055" max="13055" width="25.28515625" style="1" customWidth="1"/>
    <col min="13056" max="13056" width="22.28515625" style="1" customWidth="1"/>
    <col min="13057" max="13057" width="24.7109375" style="1" customWidth="1"/>
    <col min="13058" max="13309" width="9.140625" style="1"/>
    <col min="13310" max="13310" width="43" style="1" customWidth="1"/>
    <col min="13311" max="13311" width="25.28515625" style="1" customWidth="1"/>
    <col min="13312" max="13312" width="22.28515625" style="1" customWidth="1"/>
    <col min="13313" max="13313" width="24.7109375" style="1" customWidth="1"/>
    <col min="13314" max="13565" width="9.140625" style="1"/>
    <col min="13566" max="13566" width="43" style="1" customWidth="1"/>
    <col min="13567" max="13567" width="25.28515625" style="1" customWidth="1"/>
    <col min="13568" max="13568" width="22.28515625" style="1" customWidth="1"/>
    <col min="13569" max="13569" width="24.7109375" style="1" customWidth="1"/>
    <col min="13570" max="13821" width="9.140625" style="1"/>
    <col min="13822" max="13822" width="43" style="1" customWidth="1"/>
    <col min="13823" max="13823" width="25.28515625" style="1" customWidth="1"/>
    <col min="13824" max="13824" width="22.28515625" style="1" customWidth="1"/>
    <col min="13825" max="13825" width="24.7109375" style="1" customWidth="1"/>
    <col min="13826" max="14077" width="9.140625" style="1"/>
    <col min="14078" max="14078" width="43" style="1" customWidth="1"/>
    <col min="14079" max="14079" width="25.28515625" style="1" customWidth="1"/>
    <col min="14080" max="14080" width="22.28515625" style="1" customWidth="1"/>
    <col min="14081" max="14081" width="24.7109375" style="1" customWidth="1"/>
    <col min="14082" max="14333" width="9.140625" style="1"/>
    <col min="14334" max="14334" width="43" style="1" customWidth="1"/>
    <col min="14335" max="14335" width="25.28515625" style="1" customWidth="1"/>
    <col min="14336" max="14336" width="22.28515625" style="1" customWidth="1"/>
    <col min="14337" max="14337" width="24.7109375" style="1" customWidth="1"/>
    <col min="14338" max="14589" width="9.140625" style="1"/>
    <col min="14590" max="14590" width="43" style="1" customWidth="1"/>
    <col min="14591" max="14591" width="25.28515625" style="1" customWidth="1"/>
    <col min="14592" max="14592" width="22.28515625" style="1" customWidth="1"/>
    <col min="14593" max="14593" width="24.7109375" style="1" customWidth="1"/>
    <col min="14594" max="14845" width="9.140625" style="1"/>
    <col min="14846" max="14846" width="43" style="1" customWidth="1"/>
    <col min="14847" max="14847" width="25.28515625" style="1" customWidth="1"/>
    <col min="14848" max="14848" width="22.28515625" style="1" customWidth="1"/>
    <col min="14849" max="14849" width="24.7109375" style="1" customWidth="1"/>
    <col min="14850" max="15101" width="9.140625" style="1"/>
    <col min="15102" max="15102" width="43" style="1" customWidth="1"/>
    <col min="15103" max="15103" width="25.28515625" style="1" customWidth="1"/>
    <col min="15104" max="15104" width="22.28515625" style="1" customWidth="1"/>
    <col min="15105" max="15105" width="24.7109375" style="1" customWidth="1"/>
    <col min="15106" max="15357" width="9.140625" style="1"/>
    <col min="15358" max="15358" width="43" style="1" customWidth="1"/>
    <col min="15359" max="15359" width="25.28515625" style="1" customWidth="1"/>
    <col min="15360" max="15360" width="22.28515625" style="1" customWidth="1"/>
    <col min="15361" max="15361" width="24.7109375" style="1" customWidth="1"/>
    <col min="15362" max="15613" width="9.140625" style="1"/>
    <col min="15614" max="15614" width="43" style="1" customWidth="1"/>
    <col min="15615" max="15615" width="25.28515625" style="1" customWidth="1"/>
    <col min="15616" max="15616" width="22.28515625" style="1" customWidth="1"/>
    <col min="15617" max="15617" width="24.7109375" style="1" customWidth="1"/>
    <col min="15618" max="15869" width="9.140625" style="1"/>
    <col min="15870" max="15870" width="43" style="1" customWidth="1"/>
    <col min="15871" max="15871" width="25.28515625" style="1" customWidth="1"/>
    <col min="15872" max="15872" width="22.28515625" style="1" customWidth="1"/>
    <col min="15873" max="15873" width="24.7109375" style="1" customWidth="1"/>
    <col min="15874" max="16125" width="9.140625" style="1"/>
    <col min="16126" max="16126" width="43" style="1" customWidth="1"/>
    <col min="16127" max="16127" width="25.28515625" style="1" customWidth="1"/>
    <col min="16128" max="16128" width="22.28515625" style="1" customWidth="1"/>
    <col min="16129" max="16129" width="24.7109375" style="1" customWidth="1"/>
    <col min="16130" max="16384" width="9.140625" style="1"/>
  </cols>
  <sheetData>
    <row r="3" spans="1:4" ht="72" customHeight="1" x14ac:dyDescent="0.25">
      <c r="A3" s="39" t="s">
        <v>29</v>
      </c>
      <c r="B3" s="40"/>
      <c r="C3" s="40"/>
      <c r="D3" s="40"/>
    </row>
    <row r="4" spans="1:4" ht="15" customHeight="1" x14ac:dyDescent="0.25">
      <c r="A4" s="2"/>
      <c r="B4" s="3"/>
      <c r="C4" s="3"/>
      <c r="D4" s="3"/>
    </row>
    <row r="5" spans="1:4" ht="21.75" customHeight="1" x14ac:dyDescent="0.3">
      <c r="A5" s="4"/>
      <c r="B5" s="4"/>
      <c r="C5" s="4"/>
      <c r="D5" s="5" t="s">
        <v>8</v>
      </c>
    </row>
    <row r="6" spans="1:4" ht="45" customHeight="1" x14ac:dyDescent="0.25">
      <c r="A6" s="6" t="s">
        <v>0</v>
      </c>
      <c r="B6" s="6" t="s">
        <v>27</v>
      </c>
      <c r="C6" s="6" t="s">
        <v>28</v>
      </c>
      <c r="D6" s="6" t="s">
        <v>30</v>
      </c>
    </row>
    <row r="7" spans="1:4" ht="33.75" customHeight="1" x14ac:dyDescent="0.25">
      <c r="A7" s="41" t="s">
        <v>12</v>
      </c>
      <c r="B7" s="42"/>
      <c r="C7" s="42"/>
      <c r="D7" s="43"/>
    </row>
    <row r="8" spans="1:4" ht="31.5" customHeight="1" x14ac:dyDescent="0.25">
      <c r="A8" s="10" t="s">
        <v>6</v>
      </c>
      <c r="B8" s="7">
        <f>Лист1!B7</f>
        <v>2261958</v>
      </c>
      <c r="C8" s="7">
        <f>Лист1!C7</f>
        <v>1910467.59</v>
      </c>
      <c r="D8" s="7">
        <f>Лист1!D7</f>
        <v>1837972.56</v>
      </c>
    </row>
    <row r="9" spans="1:4" ht="21" customHeight="1" x14ac:dyDescent="0.25">
      <c r="A9" s="8" t="s">
        <v>1</v>
      </c>
      <c r="B9" s="7">
        <f>Лист1!B8</f>
        <v>0</v>
      </c>
      <c r="C9" s="7">
        <f>Лист1!C8</f>
        <v>0</v>
      </c>
      <c r="D9" s="7">
        <f>Лист1!D8</f>
        <v>0</v>
      </c>
    </row>
    <row r="10" spans="1:4" ht="27" customHeight="1" x14ac:dyDescent="0.25">
      <c r="A10" s="9" t="s">
        <v>2</v>
      </c>
      <c r="B10" s="7">
        <f>Лист1!B9</f>
        <v>341519</v>
      </c>
      <c r="C10" s="7">
        <f>Лист1!C9</f>
        <v>356691.3</v>
      </c>
      <c r="D10" s="7">
        <f>Лист1!D9</f>
        <v>375048.2</v>
      </c>
    </row>
    <row r="11" spans="1:4" ht="27.75" customHeight="1" x14ac:dyDescent="0.25">
      <c r="A11" s="9" t="s">
        <v>3</v>
      </c>
      <c r="B11" s="7">
        <f>Лист1!B10</f>
        <v>1920439</v>
      </c>
      <c r="C11" s="7">
        <f>Лист1!C10</f>
        <v>1553776.29</v>
      </c>
      <c r="D11" s="7">
        <f>Лист1!D10</f>
        <v>1462924.36</v>
      </c>
    </row>
    <row r="12" spans="1:4" ht="23.25" customHeight="1" x14ac:dyDescent="0.25">
      <c r="A12" s="11" t="s">
        <v>4</v>
      </c>
      <c r="B12" s="7">
        <f>Лист1!B11</f>
        <v>2286969.1</v>
      </c>
      <c r="C12" s="7">
        <f>Лист1!C11</f>
        <v>1933755.6</v>
      </c>
      <c r="D12" s="7">
        <f>Лист1!D11</f>
        <v>1864232.2</v>
      </c>
    </row>
    <row r="13" spans="1:4" ht="24.75" customHeight="1" x14ac:dyDescent="0.25">
      <c r="A13" s="11" t="s">
        <v>10</v>
      </c>
      <c r="B13" s="7">
        <f>B8-B12</f>
        <v>-25011.100000000093</v>
      </c>
      <c r="C13" s="7">
        <f t="shared" ref="C13:D13" si="0">C8-C12</f>
        <v>-23288.010000000009</v>
      </c>
      <c r="D13" s="7">
        <f t="shared" si="0"/>
        <v>-26259.639999999898</v>
      </c>
    </row>
    <row r="14" spans="1:4" ht="25.5" customHeight="1" x14ac:dyDescent="0.25">
      <c r="A14" s="13" t="s">
        <v>13</v>
      </c>
      <c r="B14" s="16">
        <f>-B13/B10*100%</f>
        <v>7.3234871266313423E-2</v>
      </c>
      <c r="C14" s="16">
        <f t="shared" ref="C14:D14" si="1">-C13/C10*100%</f>
        <v>6.528897677066979E-2</v>
      </c>
      <c r="D14" s="16">
        <f t="shared" si="1"/>
        <v>7.0016707185902763E-2</v>
      </c>
    </row>
    <row r="17" spans="1:4" ht="56.25" x14ac:dyDescent="0.3">
      <c r="A17" s="21" t="s">
        <v>25</v>
      </c>
      <c r="C17" s="44" t="s">
        <v>26</v>
      </c>
      <c r="D17" s="44"/>
    </row>
  </sheetData>
  <mergeCells count="3">
    <mergeCell ref="A3:D3"/>
    <mergeCell ref="A7:D7"/>
    <mergeCell ref="C17:D17"/>
  </mergeCells>
  <pageMargins left="0.78740157480314965" right="0.39370078740157483" top="0.78740157480314965" bottom="0.39370078740157483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8"/>
  <sheetViews>
    <sheetView zoomScaleNormal="100" zoomScaleSheetLayoutView="80" workbookViewId="0">
      <selection activeCell="B7" sqref="B7"/>
    </sheetView>
  </sheetViews>
  <sheetFormatPr defaultColWidth="9.140625" defaultRowHeight="15" x14ac:dyDescent="0.25"/>
  <cols>
    <col min="1" max="1" width="33.7109375" style="1" customWidth="1"/>
    <col min="2" max="2" width="18" style="1" customWidth="1"/>
    <col min="3" max="3" width="17.85546875" style="1" customWidth="1"/>
    <col min="4" max="4" width="19.28515625" style="1" customWidth="1"/>
    <col min="5" max="253" width="9.140625" style="1"/>
    <col min="254" max="254" width="43" style="1" customWidth="1"/>
    <col min="255" max="255" width="25.28515625" style="1" customWidth="1"/>
    <col min="256" max="256" width="22.28515625" style="1" customWidth="1"/>
    <col min="257" max="257" width="24.7109375" style="1" customWidth="1"/>
    <col min="258" max="509" width="9.140625" style="1"/>
    <col min="510" max="510" width="43" style="1" customWidth="1"/>
    <col min="511" max="511" width="25.28515625" style="1" customWidth="1"/>
    <col min="512" max="512" width="22.28515625" style="1" customWidth="1"/>
    <col min="513" max="513" width="24.7109375" style="1" customWidth="1"/>
    <col min="514" max="765" width="9.140625" style="1"/>
    <col min="766" max="766" width="43" style="1" customWidth="1"/>
    <col min="767" max="767" width="25.28515625" style="1" customWidth="1"/>
    <col min="768" max="768" width="22.28515625" style="1" customWidth="1"/>
    <col min="769" max="769" width="24.7109375" style="1" customWidth="1"/>
    <col min="770" max="1021" width="9.140625" style="1"/>
    <col min="1022" max="1022" width="43" style="1" customWidth="1"/>
    <col min="1023" max="1023" width="25.28515625" style="1" customWidth="1"/>
    <col min="1024" max="1024" width="22.28515625" style="1" customWidth="1"/>
    <col min="1025" max="1025" width="24.7109375" style="1" customWidth="1"/>
    <col min="1026" max="1277" width="9.140625" style="1"/>
    <col min="1278" max="1278" width="43" style="1" customWidth="1"/>
    <col min="1279" max="1279" width="25.28515625" style="1" customWidth="1"/>
    <col min="1280" max="1280" width="22.28515625" style="1" customWidth="1"/>
    <col min="1281" max="1281" width="24.7109375" style="1" customWidth="1"/>
    <col min="1282" max="1533" width="9.140625" style="1"/>
    <col min="1534" max="1534" width="43" style="1" customWidth="1"/>
    <col min="1535" max="1535" width="25.28515625" style="1" customWidth="1"/>
    <col min="1536" max="1536" width="22.28515625" style="1" customWidth="1"/>
    <col min="1537" max="1537" width="24.7109375" style="1" customWidth="1"/>
    <col min="1538" max="1789" width="9.140625" style="1"/>
    <col min="1790" max="1790" width="43" style="1" customWidth="1"/>
    <col min="1791" max="1791" width="25.28515625" style="1" customWidth="1"/>
    <col min="1792" max="1792" width="22.28515625" style="1" customWidth="1"/>
    <col min="1793" max="1793" width="24.7109375" style="1" customWidth="1"/>
    <col min="1794" max="2045" width="9.140625" style="1"/>
    <col min="2046" max="2046" width="43" style="1" customWidth="1"/>
    <col min="2047" max="2047" width="25.28515625" style="1" customWidth="1"/>
    <col min="2048" max="2048" width="22.28515625" style="1" customWidth="1"/>
    <col min="2049" max="2049" width="24.7109375" style="1" customWidth="1"/>
    <col min="2050" max="2301" width="9.140625" style="1"/>
    <col min="2302" max="2302" width="43" style="1" customWidth="1"/>
    <col min="2303" max="2303" width="25.28515625" style="1" customWidth="1"/>
    <col min="2304" max="2304" width="22.28515625" style="1" customWidth="1"/>
    <col min="2305" max="2305" width="24.7109375" style="1" customWidth="1"/>
    <col min="2306" max="2557" width="9.140625" style="1"/>
    <col min="2558" max="2558" width="43" style="1" customWidth="1"/>
    <col min="2559" max="2559" width="25.28515625" style="1" customWidth="1"/>
    <col min="2560" max="2560" width="22.28515625" style="1" customWidth="1"/>
    <col min="2561" max="2561" width="24.7109375" style="1" customWidth="1"/>
    <col min="2562" max="2813" width="9.140625" style="1"/>
    <col min="2814" max="2814" width="43" style="1" customWidth="1"/>
    <col min="2815" max="2815" width="25.28515625" style="1" customWidth="1"/>
    <col min="2816" max="2816" width="22.28515625" style="1" customWidth="1"/>
    <col min="2817" max="2817" width="24.7109375" style="1" customWidth="1"/>
    <col min="2818" max="3069" width="9.140625" style="1"/>
    <col min="3070" max="3070" width="43" style="1" customWidth="1"/>
    <col min="3071" max="3071" width="25.28515625" style="1" customWidth="1"/>
    <col min="3072" max="3072" width="22.28515625" style="1" customWidth="1"/>
    <col min="3073" max="3073" width="24.7109375" style="1" customWidth="1"/>
    <col min="3074" max="3325" width="9.140625" style="1"/>
    <col min="3326" max="3326" width="43" style="1" customWidth="1"/>
    <col min="3327" max="3327" width="25.28515625" style="1" customWidth="1"/>
    <col min="3328" max="3328" width="22.28515625" style="1" customWidth="1"/>
    <col min="3329" max="3329" width="24.7109375" style="1" customWidth="1"/>
    <col min="3330" max="3581" width="9.140625" style="1"/>
    <col min="3582" max="3582" width="43" style="1" customWidth="1"/>
    <col min="3583" max="3583" width="25.28515625" style="1" customWidth="1"/>
    <col min="3584" max="3584" width="22.28515625" style="1" customWidth="1"/>
    <col min="3585" max="3585" width="24.7109375" style="1" customWidth="1"/>
    <col min="3586" max="3837" width="9.140625" style="1"/>
    <col min="3838" max="3838" width="43" style="1" customWidth="1"/>
    <col min="3839" max="3839" width="25.28515625" style="1" customWidth="1"/>
    <col min="3840" max="3840" width="22.28515625" style="1" customWidth="1"/>
    <col min="3841" max="3841" width="24.7109375" style="1" customWidth="1"/>
    <col min="3842" max="4093" width="9.140625" style="1"/>
    <col min="4094" max="4094" width="43" style="1" customWidth="1"/>
    <col min="4095" max="4095" width="25.28515625" style="1" customWidth="1"/>
    <col min="4096" max="4096" width="22.28515625" style="1" customWidth="1"/>
    <col min="4097" max="4097" width="24.7109375" style="1" customWidth="1"/>
    <col min="4098" max="4349" width="9.140625" style="1"/>
    <col min="4350" max="4350" width="43" style="1" customWidth="1"/>
    <col min="4351" max="4351" width="25.28515625" style="1" customWidth="1"/>
    <col min="4352" max="4352" width="22.28515625" style="1" customWidth="1"/>
    <col min="4353" max="4353" width="24.7109375" style="1" customWidth="1"/>
    <col min="4354" max="4605" width="9.140625" style="1"/>
    <col min="4606" max="4606" width="43" style="1" customWidth="1"/>
    <col min="4607" max="4607" width="25.28515625" style="1" customWidth="1"/>
    <col min="4608" max="4608" width="22.28515625" style="1" customWidth="1"/>
    <col min="4609" max="4609" width="24.7109375" style="1" customWidth="1"/>
    <col min="4610" max="4861" width="9.140625" style="1"/>
    <col min="4862" max="4862" width="43" style="1" customWidth="1"/>
    <col min="4863" max="4863" width="25.28515625" style="1" customWidth="1"/>
    <col min="4864" max="4864" width="22.28515625" style="1" customWidth="1"/>
    <col min="4865" max="4865" width="24.7109375" style="1" customWidth="1"/>
    <col min="4866" max="5117" width="9.140625" style="1"/>
    <col min="5118" max="5118" width="43" style="1" customWidth="1"/>
    <col min="5119" max="5119" width="25.28515625" style="1" customWidth="1"/>
    <col min="5120" max="5120" width="22.28515625" style="1" customWidth="1"/>
    <col min="5121" max="5121" width="24.7109375" style="1" customWidth="1"/>
    <col min="5122" max="5373" width="9.140625" style="1"/>
    <col min="5374" max="5374" width="43" style="1" customWidth="1"/>
    <col min="5375" max="5375" width="25.28515625" style="1" customWidth="1"/>
    <col min="5376" max="5376" width="22.28515625" style="1" customWidth="1"/>
    <col min="5377" max="5377" width="24.7109375" style="1" customWidth="1"/>
    <col min="5378" max="5629" width="9.140625" style="1"/>
    <col min="5630" max="5630" width="43" style="1" customWidth="1"/>
    <col min="5631" max="5631" width="25.28515625" style="1" customWidth="1"/>
    <col min="5632" max="5632" width="22.28515625" style="1" customWidth="1"/>
    <col min="5633" max="5633" width="24.7109375" style="1" customWidth="1"/>
    <col min="5634" max="5885" width="9.140625" style="1"/>
    <col min="5886" max="5886" width="43" style="1" customWidth="1"/>
    <col min="5887" max="5887" width="25.28515625" style="1" customWidth="1"/>
    <col min="5888" max="5888" width="22.28515625" style="1" customWidth="1"/>
    <col min="5889" max="5889" width="24.7109375" style="1" customWidth="1"/>
    <col min="5890" max="6141" width="9.140625" style="1"/>
    <col min="6142" max="6142" width="43" style="1" customWidth="1"/>
    <col min="6143" max="6143" width="25.28515625" style="1" customWidth="1"/>
    <col min="6144" max="6144" width="22.28515625" style="1" customWidth="1"/>
    <col min="6145" max="6145" width="24.7109375" style="1" customWidth="1"/>
    <col min="6146" max="6397" width="9.140625" style="1"/>
    <col min="6398" max="6398" width="43" style="1" customWidth="1"/>
    <col min="6399" max="6399" width="25.28515625" style="1" customWidth="1"/>
    <col min="6400" max="6400" width="22.28515625" style="1" customWidth="1"/>
    <col min="6401" max="6401" width="24.7109375" style="1" customWidth="1"/>
    <col min="6402" max="6653" width="9.140625" style="1"/>
    <col min="6654" max="6654" width="43" style="1" customWidth="1"/>
    <col min="6655" max="6655" width="25.28515625" style="1" customWidth="1"/>
    <col min="6656" max="6656" width="22.28515625" style="1" customWidth="1"/>
    <col min="6657" max="6657" width="24.7109375" style="1" customWidth="1"/>
    <col min="6658" max="6909" width="9.140625" style="1"/>
    <col min="6910" max="6910" width="43" style="1" customWidth="1"/>
    <col min="6911" max="6911" width="25.28515625" style="1" customWidth="1"/>
    <col min="6912" max="6912" width="22.28515625" style="1" customWidth="1"/>
    <col min="6913" max="6913" width="24.7109375" style="1" customWidth="1"/>
    <col min="6914" max="7165" width="9.140625" style="1"/>
    <col min="7166" max="7166" width="43" style="1" customWidth="1"/>
    <col min="7167" max="7167" width="25.28515625" style="1" customWidth="1"/>
    <col min="7168" max="7168" width="22.28515625" style="1" customWidth="1"/>
    <col min="7169" max="7169" width="24.7109375" style="1" customWidth="1"/>
    <col min="7170" max="7421" width="9.140625" style="1"/>
    <col min="7422" max="7422" width="43" style="1" customWidth="1"/>
    <col min="7423" max="7423" width="25.28515625" style="1" customWidth="1"/>
    <col min="7424" max="7424" width="22.28515625" style="1" customWidth="1"/>
    <col min="7425" max="7425" width="24.7109375" style="1" customWidth="1"/>
    <col min="7426" max="7677" width="9.140625" style="1"/>
    <col min="7678" max="7678" width="43" style="1" customWidth="1"/>
    <col min="7679" max="7679" width="25.28515625" style="1" customWidth="1"/>
    <col min="7680" max="7680" width="22.28515625" style="1" customWidth="1"/>
    <col min="7681" max="7681" width="24.7109375" style="1" customWidth="1"/>
    <col min="7682" max="7933" width="9.140625" style="1"/>
    <col min="7934" max="7934" width="43" style="1" customWidth="1"/>
    <col min="7935" max="7935" width="25.28515625" style="1" customWidth="1"/>
    <col min="7936" max="7936" width="22.28515625" style="1" customWidth="1"/>
    <col min="7937" max="7937" width="24.7109375" style="1" customWidth="1"/>
    <col min="7938" max="8189" width="9.140625" style="1"/>
    <col min="8190" max="8190" width="43" style="1" customWidth="1"/>
    <col min="8191" max="8191" width="25.28515625" style="1" customWidth="1"/>
    <col min="8192" max="8192" width="22.28515625" style="1" customWidth="1"/>
    <col min="8193" max="8193" width="24.7109375" style="1" customWidth="1"/>
    <col min="8194" max="8445" width="9.140625" style="1"/>
    <col min="8446" max="8446" width="43" style="1" customWidth="1"/>
    <col min="8447" max="8447" width="25.28515625" style="1" customWidth="1"/>
    <col min="8448" max="8448" width="22.28515625" style="1" customWidth="1"/>
    <col min="8449" max="8449" width="24.7109375" style="1" customWidth="1"/>
    <col min="8450" max="8701" width="9.140625" style="1"/>
    <col min="8702" max="8702" width="43" style="1" customWidth="1"/>
    <col min="8703" max="8703" width="25.28515625" style="1" customWidth="1"/>
    <col min="8704" max="8704" width="22.28515625" style="1" customWidth="1"/>
    <col min="8705" max="8705" width="24.7109375" style="1" customWidth="1"/>
    <col min="8706" max="8957" width="9.140625" style="1"/>
    <col min="8958" max="8958" width="43" style="1" customWidth="1"/>
    <col min="8959" max="8959" width="25.28515625" style="1" customWidth="1"/>
    <col min="8960" max="8960" width="22.28515625" style="1" customWidth="1"/>
    <col min="8961" max="8961" width="24.7109375" style="1" customWidth="1"/>
    <col min="8962" max="9213" width="9.140625" style="1"/>
    <col min="9214" max="9214" width="43" style="1" customWidth="1"/>
    <col min="9215" max="9215" width="25.28515625" style="1" customWidth="1"/>
    <col min="9216" max="9216" width="22.28515625" style="1" customWidth="1"/>
    <col min="9217" max="9217" width="24.7109375" style="1" customWidth="1"/>
    <col min="9218" max="9469" width="9.140625" style="1"/>
    <col min="9470" max="9470" width="43" style="1" customWidth="1"/>
    <col min="9471" max="9471" width="25.28515625" style="1" customWidth="1"/>
    <col min="9472" max="9472" width="22.28515625" style="1" customWidth="1"/>
    <col min="9473" max="9473" width="24.7109375" style="1" customWidth="1"/>
    <col min="9474" max="9725" width="9.140625" style="1"/>
    <col min="9726" max="9726" width="43" style="1" customWidth="1"/>
    <col min="9727" max="9727" width="25.28515625" style="1" customWidth="1"/>
    <col min="9728" max="9728" width="22.28515625" style="1" customWidth="1"/>
    <col min="9729" max="9729" width="24.7109375" style="1" customWidth="1"/>
    <col min="9730" max="9981" width="9.140625" style="1"/>
    <col min="9982" max="9982" width="43" style="1" customWidth="1"/>
    <col min="9983" max="9983" width="25.28515625" style="1" customWidth="1"/>
    <col min="9984" max="9984" width="22.28515625" style="1" customWidth="1"/>
    <col min="9985" max="9985" width="24.7109375" style="1" customWidth="1"/>
    <col min="9986" max="10237" width="9.140625" style="1"/>
    <col min="10238" max="10238" width="43" style="1" customWidth="1"/>
    <col min="10239" max="10239" width="25.28515625" style="1" customWidth="1"/>
    <col min="10240" max="10240" width="22.28515625" style="1" customWidth="1"/>
    <col min="10241" max="10241" width="24.7109375" style="1" customWidth="1"/>
    <col min="10242" max="10493" width="9.140625" style="1"/>
    <col min="10494" max="10494" width="43" style="1" customWidth="1"/>
    <col min="10495" max="10495" width="25.28515625" style="1" customWidth="1"/>
    <col min="10496" max="10496" width="22.28515625" style="1" customWidth="1"/>
    <col min="10497" max="10497" width="24.7109375" style="1" customWidth="1"/>
    <col min="10498" max="10749" width="9.140625" style="1"/>
    <col min="10750" max="10750" width="43" style="1" customWidth="1"/>
    <col min="10751" max="10751" width="25.28515625" style="1" customWidth="1"/>
    <col min="10752" max="10752" width="22.28515625" style="1" customWidth="1"/>
    <col min="10753" max="10753" width="24.7109375" style="1" customWidth="1"/>
    <col min="10754" max="11005" width="9.140625" style="1"/>
    <col min="11006" max="11006" width="43" style="1" customWidth="1"/>
    <col min="11007" max="11007" width="25.28515625" style="1" customWidth="1"/>
    <col min="11008" max="11008" width="22.28515625" style="1" customWidth="1"/>
    <col min="11009" max="11009" width="24.7109375" style="1" customWidth="1"/>
    <col min="11010" max="11261" width="9.140625" style="1"/>
    <col min="11262" max="11262" width="43" style="1" customWidth="1"/>
    <col min="11263" max="11263" width="25.28515625" style="1" customWidth="1"/>
    <col min="11264" max="11264" width="22.28515625" style="1" customWidth="1"/>
    <col min="11265" max="11265" width="24.7109375" style="1" customWidth="1"/>
    <col min="11266" max="11517" width="9.140625" style="1"/>
    <col min="11518" max="11518" width="43" style="1" customWidth="1"/>
    <col min="11519" max="11519" width="25.28515625" style="1" customWidth="1"/>
    <col min="11520" max="11520" width="22.28515625" style="1" customWidth="1"/>
    <col min="11521" max="11521" width="24.7109375" style="1" customWidth="1"/>
    <col min="11522" max="11773" width="9.140625" style="1"/>
    <col min="11774" max="11774" width="43" style="1" customWidth="1"/>
    <col min="11775" max="11775" width="25.28515625" style="1" customWidth="1"/>
    <col min="11776" max="11776" width="22.28515625" style="1" customWidth="1"/>
    <col min="11777" max="11777" width="24.7109375" style="1" customWidth="1"/>
    <col min="11778" max="12029" width="9.140625" style="1"/>
    <col min="12030" max="12030" width="43" style="1" customWidth="1"/>
    <col min="12031" max="12031" width="25.28515625" style="1" customWidth="1"/>
    <col min="12032" max="12032" width="22.28515625" style="1" customWidth="1"/>
    <col min="12033" max="12033" width="24.7109375" style="1" customWidth="1"/>
    <col min="12034" max="12285" width="9.140625" style="1"/>
    <col min="12286" max="12286" width="43" style="1" customWidth="1"/>
    <col min="12287" max="12287" width="25.28515625" style="1" customWidth="1"/>
    <col min="12288" max="12288" width="22.28515625" style="1" customWidth="1"/>
    <col min="12289" max="12289" width="24.7109375" style="1" customWidth="1"/>
    <col min="12290" max="12541" width="9.140625" style="1"/>
    <col min="12542" max="12542" width="43" style="1" customWidth="1"/>
    <col min="12543" max="12543" width="25.28515625" style="1" customWidth="1"/>
    <col min="12544" max="12544" width="22.28515625" style="1" customWidth="1"/>
    <col min="12545" max="12545" width="24.7109375" style="1" customWidth="1"/>
    <col min="12546" max="12797" width="9.140625" style="1"/>
    <col min="12798" max="12798" width="43" style="1" customWidth="1"/>
    <col min="12799" max="12799" width="25.28515625" style="1" customWidth="1"/>
    <col min="12800" max="12800" width="22.28515625" style="1" customWidth="1"/>
    <col min="12801" max="12801" width="24.7109375" style="1" customWidth="1"/>
    <col min="12802" max="13053" width="9.140625" style="1"/>
    <col min="13054" max="13054" width="43" style="1" customWidth="1"/>
    <col min="13055" max="13055" width="25.28515625" style="1" customWidth="1"/>
    <col min="13056" max="13056" width="22.28515625" style="1" customWidth="1"/>
    <col min="13057" max="13057" width="24.7109375" style="1" customWidth="1"/>
    <col min="13058" max="13309" width="9.140625" style="1"/>
    <col min="13310" max="13310" width="43" style="1" customWidth="1"/>
    <col min="13311" max="13311" width="25.28515625" style="1" customWidth="1"/>
    <col min="13312" max="13312" width="22.28515625" style="1" customWidth="1"/>
    <col min="13313" max="13313" width="24.7109375" style="1" customWidth="1"/>
    <col min="13314" max="13565" width="9.140625" style="1"/>
    <col min="13566" max="13566" width="43" style="1" customWidth="1"/>
    <col min="13567" max="13567" width="25.28515625" style="1" customWidth="1"/>
    <col min="13568" max="13568" width="22.28515625" style="1" customWidth="1"/>
    <col min="13569" max="13569" width="24.7109375" style="1" customWidth="1"/>
    <col min="13570" max="13821" width="9.140625" style="1"/>
    <col min="13822" max="13822" width="43" style="1" customWidth="1"/>
    <col min="13823" max="13823" width="25.28515625" style="1" customWidth="1"/>
    <col min="13824" max="13824" width="22.28515625" style="1" customWidth="1"/>
    <col min="13825" max="13825" width="24.7109375" style="1" customWidth="1"/>
    <col min="13826" max="14077" width="9.140625" style="1"/>
    <col min="14078" max="14078" width="43" style="1" customWidth="1"/>
    <col min="14079" max="14079" width="25.28515625" style="1" customWidth="1"/>
    <col min="14080" max="14080" width="22.28515625" style="1" customWidth="1"/>
    <col min="14081" max="14081" width="24.7109375" style="1" customWidth="1"/>
    <col min="14082" max="14333" width="9.140625" style="1"/>
    <col min="14334" max="14334" width="43" style="1" customWidth="1"/>
    <col min="14335" max="14335" width="25.28515625" style="1" customWidth="1"/>
    <col min="14336" max="14336" width="22.28515625" style="1" customWidth="1"/>
    <col min="14337" max="14337" width="24.7109375" style="1" customWidth="1"/>
    <col min="14338" max="14589" width="9.140625" style="1"/>
    <col min="14590" max="14590" width="43" style="1" customWidth="1"/>
    <col min="14591" max="14591" width="25.28515625" style="1" customWidth="1"/>
    <col min="14592" max="14592" width="22.28515625" style="1" customWidth="1"/>
    <col min="14593" max="14593" width="24.7109375" style="1" customWidth="1"/>
    <col min="14594" max="14845" width="9.140625" style="1"/>
    <col min="14846" max="14846" width="43" style="1" customWidth="1"/>
    <col min="14847" max="14847" width="25.28515625" style="1" customWidth="1"/>
    <col min="14848" max="14848" width="22.28515625" style="1" customWidth="1"/>
    <col min="14849" max="14849" width="24.7109375" style="1" customWidth="1"/>
    <col min="14850" max="15101" width="9.140625" style="1"/>
    <col min="15102" max="15102" width="43" style="1" customWidth="1"/>
    <col min="15103" max="15103" width="25.28515625" style="1" customWidth="1"/>
    <col min="15104" max="15104" width="22.28515625" style="1" customWidth="1"/>
    <col min="15105" max="15105" width="24.7109375" style="1" customWidth="1"/>
    <col min="15106" max="15357" width="9.140625" style="1"/>
    <col min="15358" max="15358" width="43" style="1" customWidth="1"/>
    <col min="15359" max="15359" width="25.28515625" style="1" customWidth="1"/>
    <col min="15360" max="15360" width="22.28515625" style="1" customWidth="1"/>
    <col min="15361" max="15361" width="24.7109375" style="1" customWidth="1"/>
    <col min="15362" max="15613" width="9.140625" style="1"/>
    <col min="15614" max="15614" width="43" style="1" customWidth="1"/>
    <col min="15615" max="15615" width="25.28515625" style="1" customWidth="1"/>
    <col min="15616" max="15616" width="22.28515625" style="1" customWidth="1"/>
    <col min="15617" max="15617" width="24.7109375" style="1" customWidth="1"/>
    <col min="15618" max="15869" width="9.140625" style="1"/>
    <col min="15870" max="15870" width="43" style="1" customWidth="1"/>
    <col min="15871" max="15871" width="25.28515625" style="1" customWidth="1"/>
    <col min="15872" max="15872" width="22.28515625" style="1" customWidth="1"/>
    <col min="15873" max="15873" width="24.7109375" style="1" customWidth="1"/>
    <col min="15874" max="16125" width="9.140625" style="1"/>
    <col min="16126" max="16126" width="43" style="1" customWidth="1"/>
    <col min="16127" max="16127" width="25.28515625" style="1" customWidth="1"/>
    <col min="16128" max="16128" width="22.28515625" style="1" customWidth="1"/>
    <col min="16129" max="16129" width="24.7109375" style="1" customWidth="1"/>
    <col min="16130" max="16384" width="9.140625" style="1"/>
  </cols>
  <sheetData>
    <row r="2" spans="1:4" ht="39" customHeight="1" x14ac:dyDescent="0.25">
      <c r="A2" s="45" t="s">
        <v>29</v>
      </c>
      <c r="B2" s="46"/>
      <c r="C2" s="46"/>
      <c r="D2" s="46"/>
    </row>
    <row r="3" spans="1:4" ht="15" customHeight="1" x14ac:dyDescent="0.25">
      <c r="A3" s="2"/>
      <c r="B3" s="3"/>
      <c r="C3" s="3"/>
      <c r="D3" s="3"/>
    </row>
    <row r="4" spans="1:4" ht="15" customHeight="1" x14ac:dyDescent="0.3">
      <c r="A4" s="4"/>
      <c r="B4" s="4"/>
      <c r="C4" s="4"/>
      <c r="D4" s="5" t="s">
        <v>8</v>
      </c>
    </row>
    <row r="5" spans="1:4" ht="15" customHeight="1" x14ac:dyDescent="0.25">
      <c r="A5" s="6" t="s">
        <v>0</v>
      </c>
      <c r="B5" s="6">
        <v>2024</v>
      </c>
      <c r="C5" s="6">
        <v>2025</v>
      </c>
      <c r="D5" s="6">
        <v>2026</v>
      </c>
    </row>
    <row r="6" spans="1:4" ht="15" customHeight="1" x14ac:dyDescent="0.25">
      <c r="A6" s="41" t="s">
        <v>5</v>
      </c>
      <c r="B6" s="42"/>
      <c r="C6" s="42"/>
      <c r="D6" s="43"/>
    </row>
    <row r="7" spans="1:4" ht="15" customHeight="1" x14ac:dyDescent="0.25">
      <c r="A7" s="10" t="s">
        <v>6</v>
      </c>
      <c r="B7" s="7">
        <f>B9+B10</f>
        <v>2261958</v>
      </c>
      <c r="C7" s="7">
        <f t="shared" ref="C7:D7" si="0">C9+C10</f>
        <v>1910467.59</v>
      </c>
      <c r="D7" s="7">
        <f t="shared" si="0"/>
        <v>1837972.56</v>
      </c>
    </row>
    <row r="8" spans="1:4" ht="21" customHeight="1" x14ac:dyDescent="0.25">
      <c r="A8" s="8" t="s">
        <v>1</v>
      </c>
      <c r="B8" s="29"/>
      <c r="C8" s="29"/>
      <c r="D8" s="29"/>
    </row>
    <row r="9" spans="1:4" ht="36" customHeight="1" x14ac:dyDescent="0.25">
      <c r="A9" s="30" t="s">
        <v>2</v>
      </c>
      <c r="B9" s="31">
        <f>B17+B25</f>
        <v>341519</v>
      </c>
      <c r="C9" s="31">
        <f t="shared" ref="C9:D9" si="1">C17+C25</f>
        <v>356691.3</v>
      </c>
      <c r="D9" s="31">
        <f t="shared" si="1"/>
        <v>375048.2</v>
      </c>
    </row>
    <row r="10" spans="1:4" ht="22.5" customHeight="1" x14ac:dyDescent="0.25">
      <c r="A10" s="30" t="s">
        <v>3</v>
      </c>
      <c r="B10" s="31">
        <f>B18+B26</f>
        <v>1920439</v>
      </c>
      <c r="C10" s="31">
        <f t="shared" ref="C10:D10" si="2">C18+C26</f>
        <v>1553776.29</v>
      </c>
      <c r="D10" s="31">
        <f t="shared" si="2"/>
        <v>1462924.36</v>
      </c>
    </row>
    <row r="11" spans="1:4" ht="18.75" customHeight="1" x14ac:dyDescent="0.25">
      <c r="A11" s="11" t="s">
        <v>4</v>
      </c>
      <c r="B11" s="32">
        <f>B19+B27</f>
        <v>2286969.1</v>
      </c>
      <c r="C11" s="32">
        <f t="shared" ref="C11:D11" si="3">C19+C27</f>
        <v>1933755.6</v>
      </c>
      <c r="D11" s="32">
        <f t="shared" si="3"/>
        <v>1864232.2</v>
      </c>
    </row>
    <row r="12" spans="1:4" ht="21" customHeight="1" x14ac:dyDescent="0.25">
      <c r="A12" s="11" t="s">
        <v>10</v>
      </c>
      <c r="B12" s="32">
        <f>B7-B11</f>
        <v>-25011.100000000093</v>
      </c>
      <c r="C12" s="32">
        <f t="shared" ref="C12:D12" si="4">C7-C11</f>
        <v>-23288.010000000009</v>
      </c>
      <c r="D12" s="32">
        <f t="shared" si="4"/>
        <v>-26259.639999999898</v>
      </c>
    </row>
    <row r="13" spans="1:4" ht="21" customHeight="1" x14ac:dyDescent="0.25">
      <c r="A13" s="13" t="s">
        <v>11</v>
      </c>
      <c r="B13" s="33">
        <f>-B12/B9</f>
        <v>7.3234871266313423E-2</v>
      </c>
      <c r="C13" s="33">
        <f t="shared" ref="C13:D13" si="5">-C12/C9</f>
        <v>6.528897677066979E-2</v>
      </c>
      <c r="D13" s="33">
        <f t="shared" si="5"/>
        <v>7.0016707185902763E-2</v>
      </c>
    </row>
    <row r="14" spans="1:4" s="20" customFormat="1" ht="15" customHeight="1" x14ac:dyDescent="0.25">
      <c r="A14" s="47" t="s">
        <v>7</v>
      </c>
      <c r="B14" s="48"/>
      <c r="C14" s="48"/>
      <c r="D14" s="49"/>
    </row>
    <row r="15" spans="1:4" s="24" customFormat="1" ht="21.75" customHeight="1" x14ac:dyDescent="0.25">
      <c r="A15" s="12" t="s">
        <v>6</v>
      </c>
      <c r="B15" s="32">
        <f>B17+B18</f>
        <v>1789597.6</v>
      </c>
      <c r="C15" s="32">
        <f t="shared" ref="C15:D15" si="6">C17+C18</f>
        <v>1481165.7</v>
      </c>
      <c r="D15" s="32">
        <f t="shared" si="6"/>
        <v>1485968</v>
      </c>
    </row>
    <row r="16" spans="1:4" s="24" customFormat="1" ht="20.25" customHeight="1" x14ac:dyDescent="0.25">
      <c r="A16" s="13" t="s">
        <v>1</v>
      </c>
      <c r="B16" s="34"/>
      <c r="C16" s="34"/>
      <c r="D16" s="34"/>
    </row>
    <row r="17" spans="1:4" s="24" customFormat="1" ht="40.5" customHeight="1" x14ac:dyDescent="0.25">
      <c r="A17" s="35" t="s">
        <v>2</v>
      </c>
      <c r="B17" s="36">
        <v>222732.6</v>
      </c>
      <c r="C17" s="36">
        <v>237102.3</v>
      </c>
      <c r="D17" s="36">
        <v>248119.2</v>
      </c>
    </row>
    <row r="18" spans="1:4" s="24" customFormat="1" ht="20.25" customHeight="1" x14ac:dyDescent="0.25">
      <c r="A18" s="35" t="s">
        <v>3</v>
      </c>
      <c r="B18" s="36">
        <v>1566865</v>
      </c>
      <c r="C18" s="36">
        <v>1244063.3999999999</v>
      </c>
      <c r="D18" s="36">
        <v>1237848.8</v>
      </c>
    </row>
    <row r="19" spans="1:4" s="24" customFormat="1" ht="18.75" customHeight="1" x14ac:dyDescent="0.25">
      <c r="A19" s="11" t="s">
        <v>4</v>
      </c>
      <c r="B19" s="32">
        <v>1806303</v>
      </c>
      <c r="C19" s="32">
        <v>1498784</v>
      </c>
      <c r="D19" s="32">
        <v>1504545.4</v>
      </c>
    </row>
    <row r="20" spans="1:4" s="24" customFormat="1" ht="21" customHeight="1" x14ac:dyDescent="0.25">
      <c r="A20" s="11" t="s">
        <v>10</v>
      </c>
      <c r="B20" s="32">
        <f>B15-B19</f>
        <v>-16705.399999999907</v>
      </c>
      <c r="C20" s="32">
        <f t="shared" ref="C20:D20" si="7">C15-C19</f>
        <v>-17618.300000000047</v>
      </c>
      <c r="D20" s="32">
        <f t="shared" si="7"/>
        <v>-18577.399999999907</v>
      </c>
    </row>
    <row r="21" spans="1:4" s="24" customFormat="1" ht="21" customHeight="1" x14ac:dyDescent="0.25">
      <c r="A21" s="13" t="s">
        <v>11</v>
      </c>
      <c r="B21" s="33">
        <f>-B20/B17</f>
        <v>7.5002042808281794E-2</v>
      </c>
      <c r="C21" s="33">
        <f t="shared" ref="C21:D21" si="8">-C20/C17</f>
        <v>7.4306744388392895E-2</v>
      </c>
      <c r="D21" s="33">
        <f t="shared" si="8"/>
        <v>7.4872883678489641E-2</v>
      </c>
    </row>
    <row r="22" spans="1:4" ht="15" customHeight="1" x14ac:dyDescent="0.25">
      <c r="A22" s="50" t="s">
        <v>9</v>
      </c>
      <c r="B22" s="51"/>
      <c r="C22" s="51"/>
      <c r="D22" s="52"/>
    </row>
    <row r="23" spans="1:4" ht="19.5" customHeight="1" x14ac:dyDescent="0.25">
      <c r="A23" s="12" t="s">
        <v>6</v>
      </c>
      <c r="B23" s="32">
        <f>B25+B26</f>
        <v>472360.39999999997</v>
      </c>
      <c r="C23" s="32">
        <f>C25+C26</f>
        <v>429301.89</v>
      </c>
      <c r="D23" s="32">
        <f t="shared" ref="D23" si="9">D25+D26</f>
        <v>352004.55999999994</v>
      </c>
    </row>
    <row r="24" spans="1:4" ht="19.5" customHeight="1" x14ac:dyDescent="0.25">
      <c r="A24" s="13" t="s">
        <v>1</v>
      </c>
      <c r="B24" s="34"/>
      <c r="C24" s="34"/>
      <c r="D24" s="34"/>
    </row>
    <row r="25" spans="1:4" ht="39.75" customHeight="1" x14ac:dyDescent="0.25">
      <c r="A25" s="35" t="s">
        <v>2</v>
      </c>
      <c r="B25" s="36">
        <f>B34+B42+B50+B58+B66+B74+B82+B90+B98+B106+B114</f>
        <v>118786.39999999998</v>
      </c>
      <c r="C25" s="36">
        <f t="shared" ref="C25:D25" si="10">C34+C42+C50+C58+C66+C74+C82+C90+C98+C106+C114</f>
        <v>119588.99999999999</v>
      </c>
      <c r="D25" s="36">
        <f t="shared" si="10"/>
        <v>126929</v>
      </c>
    </row>
    <row r="26" spans="1:4" ht="19.5" customHeight="1" x14ac:dyDescent="0.25">
      <c r="A26" s="35" t="s">
        <v>3</v>
      </c>
      <c r="B26" s="36">
        <f>B35+B43+B51+B59+B67+B75+B83+B91+B99+B107+B115</f>
        <v>353574</v>
      </c>
      <c r="C26" s="36">
        <f t="shared" ref="C26:D26" si="11">C35+C43+C51+C59+C67+C75+C83+C91+C99+C107+C115</f>
        <v>309712.89</v>
      </c>
      <c r="D26" s="36">
        <f t="shared" si="11"/>
        <v>225075.55999999997</v>
      </c>
    </row>
    <row r="27" spans="1:4" ht="20.25" customHeight="1" x14ac:dyDescent="0.25">
      <c r="A27" s="11" t="s">
        <v>4</v>
      </c>
      <c r="B27" s="32">
        <f>B36+B44+B52+B60+B68+B76+B84+B92+B100+B108+B116</f>
        <v>480666.10000000003</v>
      </c>
      <c r="C27" s="32">
        <f t="shared" ref="C27:D27" si="12">C36+C44+C52+C60+C68+C76+C84+C92+C100+C108+C116</f>
        <v>434971.60000000009</v>
      </c>
      <c r="D27" s="32">
        <f t="shared" si="12"/>
        <v>359686.8</v>
      </c>
    </row>
    <row r="28" spans="1:4" ht="20.25" customHeight="1" x14ac:dyDescent="0.25">
      <c r="A28" s="11" t="s">
        <v>10</v>
      </c>
      <c r="B28" s="32">
        <f>B23-B27</f>
        <v>-8305.7000000000698</v>
      </c>
      <c r="C28" s="32">
        <f t="shared" ref="C28:D28" si="13">C23-C27</f>
        <v>-5669.7100000000792</v>
      </c>
      <c r="D28" s="32">
        <f t="shared" si="13"/>
        <v>-7682.2400000000489</v>
      </c>
    </row>
    <row r="29" spans="1:4" ht="20.25" customHeight="1" x14ac:dyDescent="0.3">
      <c r="A29" s="13" t="s">
        <v>11</v>
      </c>
      <c r="B29" s="15">
        <f>-B28/B25</f>
        <v>6.9921304122358044E-2</v>
      </c>
      <c r="C29" s="15">
        <f t="shared" ref="C29:D29" si="14">-C28/C25</f>
        <v>4.7409962454741487E-2</v>
      </c>
      <c r="D29" s="15">
        <f t="shared" si="14"/>
        <v>6.05239149445757E-2</v>
      </c>
    </row>
    <row r="30" spans="1:4" ht="15" customHeight="1" x14ac:dyDescent="0.3">
      <c r="A30" s="14"/>
      <c r="B30" s="14"/>
      <c r="C30" s="14"/>
      <c r="D30" s="14"/>
    </row>
    <row r="31" spans="1:4" s="18" customFormat="1" ht="15" customHeight="1" x14ac:dyDescent="0.3">
      <c r="A31" s="37" t="s">
        <v>14</v>
      </c>
      <c r="B31" s="17"/>
      <c r="C31" s="17"/>
      <c r="D31" s="17"/>
    </row>
    <row r="32" spans="1:4" s="24" customFormat="1" ht="15.75" x14ac:dyDescent="0.25">
      <c r="A32" s="22" t="s">
        <v>6</v>
      </c>
      <c r="B32" s="23">
        <f>B34+B35</f>
        <v>238207.69999999998</v>
      </c>
      <c r="C32" s="23">
        <f>C34+C35</f>
        <v>167249.4</v>
      </c>
      <c r="D32" s="23">
        <f t="shared" ref="D32" si="15">D34+D35</f>
        <v>168013.5</v>
      </c>
    </row>
    <row r="33" spans="1:4" s="24" customFormat="1" ht="15.75" x14ac:dyDescent="0.25">
      <c r="A33" s="25" t="s">
        <v>1</v>
      </c>
      <c r="B33" s="26"/>
      <c r="C33" s="26"/>
      <c r="D33" s="26"/>
    </row>
    <row r="34" spans="1:4" s="24" customFormat="1" ht="31.5" x14ac:dyDescent="0.25">
      <c r="A34" s="27" t="s">
        <v>2</v>
      </c>
      <c r="B34" s="23">
        <v>65888.399999999994</v>
      </c>
      <c r="C34" s="23">
        <v>66861.7</v>
      </c>
      <c r="D34" s="23">
        <v>68799.5</v>
      </c>
    </row>
    <row r="35" spans="1:4" s="24" customFormat="1" ht="15.75" x14ac:dyDescent="0.25">
      <c r="A35" s="27" t="s">
        <v>3</v>
      </c>
      <c r="B35" s="23">
        <v>172319.3</v>
      </c>
      <c r="C35" s="23">
        <v>100387.7</v>
      </c>
      <c r="D35" s="23">
        <v>99214</v>
      </c>
    </row>
    <row r="36" spans="1:4" s="24" customFormat="1" ht="15.75" x14ac:dyDescent="0.25">
      <c r="A36" s="25" t="s">
        <v>4</v>
      </c>
      <c r="B36" s="23">
        <v>243939</v>
      </c>
      <c r="C36" s="23">
        <v>170309.1</v>
      </c>
      <c r="D36" s="23">
        <v>172868.2</v>
      </c>
    </row>
    <row r="37" spans="1:4" s="24" customFormat="1" ht="15.75" x14ac:dyDescent="0.25">
      <c r="A37" s="25" t="s">
        <v>10</v>
      </c>
      <c r="B37" s="23">
        <f>B32-B36</f>
        <v>-5731.3000000000175</v>
      </c>
      <c r="C37" s="23">
        <f t="shared" ref="C37:D37" si="16">C32-C36</f>
        <v>-3059.7000000000116</v>
      </c>
      <c r="D37" s="23">
        <f t="shared" si="16"/>
        <v>-4854.7000000000116</v>
      </c>
    </row>
    <row r="38" spans="1:4" s="24" customFormat="1" ht="15.75" x14ac:dyDescent="0.25">
      <c r="A38" s="25" t="s">
        <v>11</v>
      </c>
      <c r="B38" s="28">
        <f>-B37/B34</f>
        <v>8.6984962451660958E-2</v>
      </c>
      <c r="C38" s="28">
        <f t="shared" ref="C38:D38" si="17">-C37/C34</f>
        <v>4.5761624367911848E-2</v>
      </c>
      <c r="D38" s="28">
        <f t="shared" si="17"/>
        <v>7.0563012812593279E-2</v>
      </c>
    </row>
    <row r="39" spans="1:4" s="18" customFormat="1" ht="15.75" x14ac:dyDescent="0.25">
      <c r="A39" s="38" t="s">
        <v>15</v>
      </c>
      <c r="B39" s="19"/>
      <c r="C39" s="19"/>
      <c r="D39" s="19"/>
    </row>
    <row r="40" spans="1:4" s="24" customFormat="1" ht="15.75" x14ac:dyDescent="0.25">
      <c r="A40" s="22" t="s">
        <v>6</v>
      </c>
      <c r="B40" s="23">
        <f>B42+B43</f>
        <v>47233</v>
      </c>
      <c r="C40" s="23">
        <f>C42+C43</f>
        <v>46242.5</v>
      </c>
      <c r="D40" s="23">
        <f t="shared" ref="D40" si="18">D42+D43</f>
        <v>48324.9</v>
      </c>
    </row>
    <row r="41" spans="1:4" s="24" customFormat="1" ht="15.75" x14ac:dyDescent="0.25">
      <c r="A41" s="25" t="s">
        <v>1</v>
      </c>
      <c r="B41" s="26"/>
      <c r="C41" s="26"/>
      <c r="D41" s="26"/>
    </row>
    <row r="42" spans="1:4" s="24" customFormat="1" ht="31.5" x14ac:dyDescent="0.25">
      <c r="A42" s="27" t="s">
        <v>2</v>
      </c>
      <c r="B42" s="23">
        <v>18833</v>
      </c>
      <c r="C42" s="23">
        <v>18145.5</v>
      </c>
      <c r="D42" s="23">
        <v>20227.900000000001</v>
      </c>
    </row>
    <row r="43" spans="1:4" s="24" customFormat="1" ht="15.75" x14ac:dyDescent="0.25">
      <c r="A43" s="27" t="s">
        <v>3</v>
      </c>
      <c r="B43" s="23">
        <v>28400</v>
      </c>
      <c r="C43" s="23">
        <v>28097</v>
      </c>
      <c r="D43" s="23">
        <v>28097</v>
      </c>
    </row>
    <row r="44" spans="1:4" s="24" customFormat="1" ht="15.75" x14ac:dyDescent="0.25">
      <c r="A44" s="25" t="s">
        <v>4</v>
      </c>
      <c r="B44" s="23">
        <v>48433</v>
      </c>
      <c r="C44" s="23">
        <v>47442.5</v>
      </c>
      <c r="D44" s="23">
        <v>49524.9</v>
      </c>
    </row>
    <row r="45" spans="1:4" s="24" customFormat="1" ht="15.75" x14ac:dyDescent="0.25">
      <c r="A45" s="25" t="s">
        <v>10</v>
      </c>
      <c r="B45" s="23">
        <f>B40-B44</f>
        <v>-1200</v>
      </c>
      <c r="C45" s="23">
        <f t="shared" ref="C45:D45" si="19">C40-C44</f>
        <v>-1200</v>
      </c>
      <c r="D45" s="23">
        <f t="shared" si="19"/>
        <v>-1200</v>
      </c>
    </row>
    <row r="46" spans="1:4" s="24" customFormat="1" ht="15.75" x14ac:dyDescent="0.25">
      <c r="A46" s="25" t="s">
        <v>11</v>
      </c>
      <c r="B46" s="28">
        <f>-B45/B42</f>
        <v>6.3717941910476292E-2</v>
      </c>
      <c r="C46" s="28">
        <f t="shared" ref="C46:D46" si="20">-C45/C42</f>
        <v>6.6132098867487804E-2</v>
      </c>
      <c r="D46" s="28">
        <f t="shared" si="20"/>
        <v>5.9324002985974809E-2</v>
      </c>
    </row>
    <row r="47" spans="1:4" s="18" customFormat="1" ht="15.75" x14ac:dyDescent="0.25">
      <c r="A47" s="38" t="s">
        <v>16</v>
      </c>
      <c r="B47" s="19"/>
      <c r="C47" s="19"/>
      <c r="D47" s="19"/>
    </row>
    <row r="48" spans="1:4" s="24" customFormat="1" ht="15.75" x14ac:dyDescent="0.25">
      <c r="A48" s="22" t="s">
        <v>6</v>
      </c>
      <c r="B48" s="23">
        <f>B50+B51</f>
        <v>55675.6</v>
      </c>
      <c r="C48" s="23">
        <f>C50+C51</f>
        <v>125545.8</v>
      </c>
      <c r="D48" s="23">
        <f t="shared" ref="D48" si="21">D50+D51</f>
        <v>46004.7</v>
      </c>
    </row>
    <row r="49" spans="1:4" s="24" customFormat="1" ht="15.75" x14ac:dyDescent="0.25">
      <c r="A49" s="25" t="s">
        <v>1</v>
      </c>
      <c r="B49" s="26"/>
      <c r="C49" s="26"/>
      <c r="D49" s="26"/>
    </row>
    <row r="50" spans="1:4" s="24" customFormat="1" ht="31.5" x14ac:dyDescent="0.25">
      <c r="A50" s="27" t="s">
        <v>2</v>
      </c>
      <c r="B50" s="23">
        <v>18310</v>
      </c>
      <c r="C50" s="23">
        <v>18800</v>
      </c>
      <c r="D50" s="23">
        <v>21700</v>
      </c>
    </row>
    <row r="51" spans="1:4" s="24" customFormat="1" ht="15.75" x14ac:dyDescent="0.25">
      <c r="A51" s="27" t="s">
        <v>3</v>
      </c>
      <c r="B51" s="23">
        <v>37365.599999999999</v>
      </c>
      <c r="C51" s="23">
        <v>106745.8</v>
      </c>
      <c r="D51" s="23">
        <v>24304.7</v>
      </c>
    </row>
    <row r="52" spans="1:4" s="24" customFormat="1" ht="15.75" x14ac:dyDescent="0.25">
      <c r="A52" s="25" t="s">
        <v>4</v>
      </c>
      <c r="B52" s="23">
        <v>57050</v>
      </c>
      <c r="C52" s="23">
        <v>126955.8</v>
      </c>
      <c r="D52" s="23">
        <v>47632.2</v>
      </c>
    </row>
    <row r="53" spans="1:4" s="24" customFormat="1" ht="15.75" x14ac:dyDescent="0.25">
      <c r="A53" s="25" t="s">
        <v>10</v>
      </c>
      <c r="B53" s="23">
        <f>B48-B52</f>
        <v>-1374.4000000000015</v>
      </c>
      <c r="C53" s="23">
        <f t="shared" ref="C53:D53" si="22">C48-C52</f>
        <v>-1410</v>
      </c>
      <c r="D53" s="23">
        <f t="shared" si="22"/>
        <v>-1627.5</v>
      </c>
    </row>
    <row r="54" spans="1:4" s="24" customFormat="1" ht="15.75" x14ac:dyDescent="0.25">
      <c r="A54" s="25" t="s">
        <v>11</v>
      </c>
      <c r="B54" s="28">
        <f>-B53/B50</f>
        <v>7.5062807209175395E-2</v>
      </c>
      <c r="C54" s="28">
        <f t="shared" ref="C54:D54" si="23">-C53/C50</f>
        <v>7.4999999999999997E-2</v>
      </c>
      <c r="D54" s="28">
        <f t="shared" si="23"/>
        <v>7.4999999999999997E-2</v>
      </c>
    </row>
    <row r="55" spans="1:4" s="18" customFormat="1" ht="15.75" x14ac:dyDescent="0.25">
      <c r="A55" s="38" t="s">
        <v>17</v>
      </c>
      <c r="B55" s="19"/>
      <c r="C55" s="19"/>
      <c r="D55" s="19"/>
    </row>
    <row r="56" spans="1:4" s="24" customFormat="1" ht="15.75" x14ac:dyDescent="0.25">
      <c r="A56" s="22" t="s">
        <v>6</v>
      </c>
      <c r="B56" s="23">
        <f>B58+B59</f>
        <v>13329.900000000001</v>
      </c>
      <c r="C56" s="23">
        <f t="shared" ref="C56:D56" si="24">C58+C59</f>
        <v>8415.7200000000012</v>
      </c>
      <c r="D56" s="23">
        <f t="shared" si="24"/>
        <v>8290.7000000000007</v>
      </c>
    </row>
    <row r="57" spans="1:4" s="24" customFormat="1" ht="15.75" x14ac:dyDescent="0.25">
      <c r="A57" s="25" t="s">
        <v>1</v>
      </c>
      <c r="B57" s="26"/>
      <c r="C57" s="26"/>
      <c r="D57" s="26"/>
    </row>
    <row r="58" spans="1:4" s="24" customFormat="1" ht="31.5" x14ac:dyDescent="0.25">
      <c r="A58" s="27" t="s">
        <v>2</v>
      </c>
      <c r="B58" s="23">
        <v>1010.7</v>
      </c>
      <c r="C58" s="23">
        <v>1039.7</v>
      </c>
      <c r="D58" s="23">
        <v>1056.0999999999999</v>
      </c>
    </row>
    <row r="59" spans="1:4" s="24" customFormat="1" ht="15.75" x14ac:dyDescent="0.25">
      <c r="A59" s="27" t="s">
        <v>3</v>
      </c>
      <c r="B59" s="23">
        <v>12319.2</v>
      </c>
      <c r="C59" s="23">
        <v>7376.02</v>
      </c>
      <c r="D59" s="23">
        <v>7234.6</v>
      </c>
    </row>
    <row r="60" spans="1:4" s="24" customFormat="1" ht="15.75" x14ac:dyDescent="0.25">
      <c r="A60" s="25" t="s">
        <v>4</v>
      </c>
      <c r="B60" s="23">
        <v>13329.9</v>
      </c>
      <c r="C60" s="23">
        <v>8415.7000000000007</v>
      </c>
      <c r="D60" s="23">
        <v>8290.7000000000007</v>
      </c>
    </row>
    <row r="61" spans="1:4" s="24" customFormat="1" ht="15.75" x14ac:dyDescent="0.25">
      <c r="A61" s="25" t="s">
        <v>10</v>
      </c>
      <c r="B61" s="23">
        <f>B56-B60</f>
        <v>0</v>
      </c>
      <c r="C61" s="23">
        <f t="shared" ref="C61:D61" si="25">C56-C60</f>
        <v>2.0000000000436557E-2</v>
      </c>
      <c r="D61" s="23">
        <f t="shared" si="25"/>
        <v>0</v>
      </c>
    </row>
    <row r="62" spans="1:4" s="24" customFormat="1" ht="15.75" x14ac:dyDescent="0.25">
      <c r="A62" s="25" t="s">
        <v>11</v>
      </c>
      <c r="B62" s="28">
        <f>-B61/B58</f>
        <v>0</v>
      </c>
      <c r="C62" s="28">
        <f t="shared" ref="C62:D62" si="26">-C61/C58</f>
        <v>-1.9236318169122396E-5</v>
      </c>
      <c r="D62" s="28">
        <f t="shared" si="26"/>
        <v>0</v>
      </c>
    </row>
    <row r="63" spans="1:4" s="18" customFormat="1" ht="15.75" x14ac:dyDescent="0.25">
      <c r="A63" s="38" t="s">
        <v>18</v>
      </c>
      <c r="B63" s="19"/>
      <c r="C63" s="19"/>
      <c r="D63" s="19"/>
    </row>
    <row r="64" spans="1:4" s="24" customFormat="1" ht="15.75" x14ac:dyDescent="0.25">
      <c r="A64" s="22" t="s">
        <v>6</v>
      </c>
      <c r="B64" s="23">
        <f>B66+B67</f>
        <v>10523.6</v>
      </c>
      <c r="C64" s="23">
        <f>C66+C67</f>
        <v>7119.5</v>
      </c>
      <c r="D64" s="23">
        <f t="shared" ref="D64" si="27">D66+D67</f>
        <v>6998.8</v>
      </c>
    </row>
    <row r="65" spans="1:4" s="24" customFormat="1" ht="15.75" x14ac:dyDescent="0.25">
      <c r="A65" s="25" t="s">
        <v>1</v>
      </c>
      <c r="B65" s="26"/>
      <c r="C65" s="26"/>
      <c r="D65" s="26"/>
    </row>
    <row r="66" spans="1:4" s="24" customFormat="1" ht="31.5" x14ac:dyDescent="0.25">
      <c r="A66" s="27" t="s">
        <v>2</v>
      </c>
      <c r="B66" s="23">
        <v>399.7</v>
      </c>
      <c r="C66" s="23">
        <v>409.9</v>
      </c>
      <c r="D66" s="23">
        <v>429</v>
      </c>
    </row>
    <row r="67" spans="1:4" s="24" customFormat="1" ht="15.75" x14ac:dyDescent="0.25">
      <c r="A67" s="27" t="s">
        <v>3</v>
      </c>
      <c r="B67" s="23">
        <v>10123.9</v>
      </c>
      <c r="C67" s="23">
        <v>6709.6</v>
      </c>
      <c r="D67" s="23">
        <v>6569.8</v>
      </c>
    </row>
    <row r="68" spans="1:4" s="24" customFormat="1" ht="15.75" x14ac:dyDescent="0.25">
      <c r="A68" s="25" t="s">
        <v>4</v>
      </c>
      <c r="B68" s="23">
        <v>10523.6</v>
      </c>
      <c r="C68" s="23">
        <v>7119.5</v>
      </c>
      <c r="D68" s="23">
        <v>6998.8</v>
      </c>
    </row>
    <row r="69" spans="1:4" s="24" customFormat="1" ht="15.75" x14ac:dyDescent="0.25">
      <c r="A69" s="25" t="s">
        <v>10</v>
      </c>
      <c r="B69" s="23">
        <f>B64-B68</f>
        <v>0</v>
      </c>
      <c r="C69" s="23">
        <f t="shared" ref="C69:D69" si="28">C64-C68</f>
        <v>0</v>
      </c>
      <c r="D69" s="23">
        <f t="shared" si="28"/>
        <v>0</v>
      </c>
    </row>
    <row r="70" spans="1:4" s="24" customFormat="1" ht="15.75" x14ac:dyDescent="0.25">
      <c r="A70" s="25" t="s">
        <v>11</v>
      </c>
      <c r="B70" s="28">
        <f>-B69/B66</f>
        <v>0</v>
      </c>
      <c r="C70" s="28">
        <f t="shared" ref="C70:D70" si="29">-C69/C66</f>
        <v>0</v>
      </c>
      <c r="D70" s="28">
        <f t="shared" si="29"/>
        <v>0</v>
      </c>
    </row>
    <row r="71" spans="1:4" s="18" customFormat="1" ht="15.75" x14ac:dyDescent="0.25">
      <c r="A71" s="38" t="s">
        <v>19</v>
      </c>
      <c r="B71" s="19"/>
      <c r="C71" s="19"/>
      <c r="D71" s="19"/>
    </row>
    <row r="72" spans="1:4" s="24" customFormat="1" ht="15.75" x14ac:dyDescent="0.25">
      <c r="A72" s="22" t="s">
        <v>6</v>
      </c>
      <c r="B72" s="23">
        <f>B74+B75</f>
        <v>24417</v>
      </c>
      <c r="C72" s="23">
        <f>C74+C75</f>
        <v>16950.5</v>
      </c>
      <c r="D72" s="23">
        <f t="shared" ref="D72" si="30">D74+D75</f>
        <v>16938.5</v>
      </c>
    </row>
    <row r="73" spans="1:4" s="24" customFormat="1" ht="15.75" x14ac:dyDescent="0.25">
      <c r="A73" s="25" t="s">
        <v>1</v>
      </c>
      <c r="B73" s="26"/>
      <c r="C73" s="26"/>
      <c r="D73" s="26"/>
    </row>
    <row r="74" spans="1:4" s="24" customFormat="1" ht="31.5" x14ac:dyDescent="0.25">
      <c r="A74" s="27" t="s">
        <v>2</v>
      </c>
      <c r="B74" s="23">
        <v>2648.2</v>
      </c>
      <c r="C74" s="23">
        <v>2780.1</v>
      </c>
      <c r="D74" s="23">
        <v>2862.1</v>
      </c>
    </row>
    <row r="75" spans="1:4" s="24" customFormat="1" ht="15.75" x14ac:dyDescent="0.25">
      <c r="A75" s="27" t="s">
        <v>3</v>
      </c>
      <c r="B75" s="23">
        <v>21768.799999999999</v>
      </c>
      <c r="C75" s="23">
        <v>14170.4</v>
      </c>
      <c r="D75" s="23">
        <v>14076.4</v>
      </c>
    </row>
    <row r="76" spans="1:4" s="24" customFormat="1" ht="15.75" x14ac:dyDescent="0.25">
      <c r="A76" s="25" t="s">
        <v>4</v>
      </c>
      <c r="B76" s="23">
        <v>24417</v>
      </c>
      <c r="C76" s="23">
        <v>16950.5</v>
      </c>
      <c r="D76" s="23">
        <v>16938.5</v>
      </c>
    </row>
    <row r="77" spans="1:4" s="24" customFormat="1" ht="15.75" x14ac:dyDescent="0.25">
      <c r="A77" s="25" t="s">
        <v>10</v>
      </c>
      <c r="B77" s="23">
        <f>B72-B76</f>
        <v>0</v>
      </c>
      <c r="C77" s="23">
        <f t="shared" ref="C77:D77" si="31">C72-C76</f>
        <v>0</v>
      </c>
      <c r="D77" s="23">
        <f t="shared" si="31"/>
        <v>0</v>
      </c>
    </row>
    <row r="78" spans="1:4" s="24" customFormat="1" ht="15.75" x14ac:dyDescent="0.25">
      <c r="A78" s="25" t="s">
        <v>11</v>
      </c>
      <c r="B78" s="28">
        <f>-B77/B74</f>
        <v>0</v>
      </c>
      <c r="C78" s="28">
        <f t="shared" ref="C78:D78" si="32">-C77/C74</f>
        <v>0</v>
      </c>
      <c r="D78" s="28">
        <f t="shared" si="32"/>
        <v>0</v>
      </c>
    </row>
    <row r="79" spans="1:4" s="18" customFormat="1" ht="15.75" x14ac:dyDescent="0.25">
      <c r="A79" s="38" t="s">
        <v>20</v>
      </c>
      <c r="B79" s="19"/>
      <c r="C79" s="19"/>
      <c r="D79" s="19"/>
    </row>
    <row r="80" spans="1:4" s="24" customFormat="1" ht="15.75" x14ac:dyDescent="0.25">
      <c r="A80" s="22" t="s">
        <v>6</v>
      </c>
      <c r="B80" s="23">
        <f>B82+B83</f>
        <v>23430.600000000002</v>
      </c>
      <c r="C80" s="23">
        <f>C82+C83</f>
        <v>15972.369999999999</v>
      </c>
      <c r="D80" s="23">
        <f t="shared" ref="D80" si="33">D82+D83</f>
        <v>15932.16</v>
      </c>
    </row>
    <row r="81" spans="1:4" s="24" customFormat="1" ht="15.75" x14ac:dyDescent="0.25">
      <c r="A81" s="25" t="s">
        <v>1</v>
      </c>
      <c r="B81" s="26"/>
      <c r="C81" s="26"/>
      <c r="D81" s="26"/>
    </row>
    <row r="82" spans="1:4" s="24" customFormat="1" ht="31.5" x14ac:dyDescent="0.25">
      <c r="A82" s="27" t="s">
        <v>2</v>
      </c>
      <c r="B82" s="23">
        <v>2128.6999999999998</v>
      </c>
      <c r="C82" s="23">
        <v>2178.4</v>
      </c>
      <c r="D82" s="23">
        <v>2234.3000000000002</v>
      </c>
    </row>
    <row r="83" spans="1:4" s="24" customFormat="1" ht="15.75" x14ac:dyDescent="0.25">
      <c r="A83" s="27" t="s">
        <v>3</v>
      </c>
      <c r="B83" s="23">
        <v>21301.9</v>
      </c>
      <c r="C83" s="23">
        <v>13793.97</v>
      </c>
      <c r="D83" s="23">
        <v>13697.86</v>
      </c>
    </row>
    <row r="84" spans="1:4" s="24" customFormat="1" ht="15.75" x14ac:dyDescent="0.25">
      <c r="A84" s="25" t="s">
        <v>4</v>
      </c>
      <c r="B84" s="23">
        <v>23430.6</v>
      </c>
      <c r="C84" s="23">
        <v>15972.4</v>
      </c>
      <c r="D84" s="23">
        <v>15932.2</v>
      </c>
    </row>
    <row r="85" spans="1:4" s="24" customFormat="1" ht="15.75" x14ac:dyDescent="0.25">
      <c r="A85" s="25" t="s">
        <v>10</v>
      </c>
      <c r="B85" s="23">
        <f>B80-B84</f>
        <v>0</v>
      </c>
      <c r="C85" s="23">
        <f t="shared" ref="C85:D85" si="34">C80-C84</f>
        <v>-3.0000000000654836E-2</v>
      </c>
      <c r="D85" s="23">
        <f t="shared" si="34"/>
        <v>-4.0000000000873115E-2</v>
      </c>
    </row>
    <row r="86" spans="1:4" s="24" customFormat="1" ht="15.75" x14ac:dyDescent="0.25">
      <c r="A86" s="25" t="s">
        <v>11</v>
      </c>
      <c r="B86" s="28">
        <f>-B85/B82</f>
        <v>0</v>
      </c>
      <c r="C86" s="28">
        <f t="shared" ref="C86:D86" si="35">-C85/C82</f>
        <v>1.3771575468534169E-5</v>
      </c>
      <c r="D86" s="28">
        <f t="shared" si="35"/>
        <v>1.7902698832239678E-5</v>
      </c>
    </row>
    <row r="87" spans="1:4" s="18" customFormat="1" ht="15.75" x14ac:dyDescent="0.25">
      <c r="A87" s="38" t="s">
        <v>21</v>
      </c>
      <c r="B87" s="19"/>
      <c r="C87" s="19"/>
      <c r="D87" s="19"/>
    </row>
    <row r="88" spans="1:4" s="24" customFormat="1" ht="15.75" x14ac:dyDescent="0.25">
      <c r="A88" s="22" t="s">
        <v>6</v>
      </c>
      <c r="B88" s="23">
        <f>B90+B91</f>
        <v>7829.4</v>
      </c>
      <c r="C88" s="23">
        <f>C90+C91</f>
        <v>5202.2</v>
      </c>
      <c r="D88" s="23">
        <f t="shared" ref="D88" si="36">D90+D91</f>
        <v>5069.6000000000004</v>
      </c>
    </row>
    <row r="89" spans="1:4" s="24" customFormat="1" ht="15.75" x14ac:dyDescent="0.25">
      <c r="A89" s="25" t="s">
        <v>1</v>
      </c>
      <c r="B89" s="26"/>
      <c r="C89" s="26"/>
      <c r="D89" s="26"/>
    </row>
    <row r="90" spans="1:4" s="24" customFormat="1" ht="31.5" x14ac:dyDescent="0.25">
      <c r="A90" s="27" t="s">
        <v>2</v>
      </c>
      <c r="B90" s="23">
        <v>320.89999999999998</v>
      </c>
      <c r="C90" s="23">
        <v>334.3</v>
      </c>
      <c r="D90" s="23">
        <v>348.5</v>
      </c>
    </row>
    <row r="91" spans="1:4" s="24" customFormat="1" ht="15.75" x14ac:dyDescent="0.25">
      <c r="A91" s="27" t="s">
        <v>3</v>
      </c>
      <c r="B91" s="23">
        <v>7508.5</v>
      </c>
      <c r="C91" s="23">
        <v>4867.8999999999996</v>
      </c>
      <c r="D91" s="23">
        <v>4721.1000000000004</v>
      </c>
    </row>
    <row r="92" spans="1:4" s="24" customFormat="1" ht="15.75" x14ac:dyDescent="0.25">
      <c r="A92" s="25" t="s">
        <v>4</v>
      </c>
      <c r="B92" s="23">
        <v>7829.4</v>
      </c>
      <c r="C92" s="23">
        <v>5202.2</v>
      </c>
      <c r="D92" s="23">
        <v>5069.6000000000004</v>
      </c>
    </row>
    <row r="93" spans="1:4" s="24" customFormat="1" ht="15.75" x14ac:dyDescent="0.25">
      <c r="A93" s="25" t="s">
        <v>10</v>
      </c>
      <c r="B93" s="23">
        <f>B88-B92</f>
        <v>0</v>
      </c>
      <c r="C93" s="23">
        <f t="shared" ref="C93:D93" si="37">C88-C92</f>
        <v>0</v>
      </c>
      <c r="D93" s="23">
        <f t="shared" si="37"/>
        <v>0</v>
      </c>
    </row>
    <row r="94" spans="1:4" s="24" customFormat="1" ht="15.75" x14ac:dyDescent="0.25">
      <c r="A94" s="25" t="s">
        <v>11</v>
      </c>
      <c r="B94" s="28">
        <f>-B93/B90</f>
        <v>0</v>
      </c>
      <c r="C94" s="28">
        <f t="shared" ref="C94:D94" si="38">-C93/C90</f>
        <v>0</v>
      </c>
      <c r="D94" s="28">
        <f t="shared" si="38"/>
        <v>0</v>
      </c>
    </row>
    <row r="95" spans="1:4" s="18" customFormat="1" ht="15.75" x14ac:dyDescent="0.25">
      <c r="A95" s="38" t="s">
        <v>22</v>
      </c>
      <c r="B95" s="19"/>
      <c r="C95" s="19"/>
      <c r="D95" s="19"/>
    </row>
    <row r="96" spans="1:4" s="24" customFormat="1" ht="15.75" x14ac:dyDescent="0.25">
      <c r="A96" s="22" t="s">
        <v>6</v>
      </c>
      <c r="B96" s="23">
        <f>B98+B99</f>
        <v>26541.8</v>
      </c>
      <c r="C96" s="23">
        <f>C98+C99</f>
        <v>19393.3</v>
      </c>
      <c r="D96" s="23">
        <f t="shared" ref="D96" si="39">D98+D99</f>
        <v>19419.199999999997</v>
      </c>
    </row>
    <row r="97" spans="1:4" s="24" customFormat="1" ht="15.75" x14ac:dyDescent="0.25">
      <c r="A97" s="25" t="s">
        <v>1</v>
      </c>
      <c r="B97" s="26"/>
      <c r="C97" s="26"/>
      <c r="D97" s="26"/>
    </row>
    <row r="98" spans="1:4" s="24" customFormat="1" ht="31.5" x14ac:dyDescent="0.25">
      <c r="A98" s="27" t="s">
        <v>2</v>
      </c>
      <c r="B98" s="23">
        <v>5941.8</v>
      </c>
      <c r="C98" s="23">
        <v>6063.5</v>
      </c>
      <c r="D98" s="23">
        <v>6199.9</v>
      </c>
    </row>
    <row r="99" spans="1:4" s="24" customFormat="1" ht="15.75" x14ac:dyDescent="0.25">
      <c r="A99" s="27" t="s">
        <v>3</v>
      </c>
      <c r="B99" s="23">
        <v>20600</v>
      </c>
      <c r="C99" s="23">
        <v>13329.8</v>
      </c>
      <c r="D99" s="23">
        <v>13219.3</v>
      </c>
    </row>
    <row r="100" spans="1:4" s="24" customFormat="1" ht="15.75" x14ac:dyDescent="0.25">
      <c r="A100" s="25" t="s">
        <v>4</v>
      </c>
      <c r="B100" s="23">
        <v>26541.8</v>
      </c>
      <c r="C100" s="23">
        <v>19393.3</v>
      </c>
      <c r="D100" s="23">
        <v>19419.2</v>
      </c>
    </row>
    <row r="101" spans="1:4" s="24" customFormat="1" ht="15.75" x14ac:dyDescent="0.25">
      <c r="A101" s="25" t="s">
        <v>10</v>
      </c>
      <c r="B101" s="23">
        <f>B96-B100</f>
        <v>0</v>
      </c>
      <c r="C101" s="23">
        <f t="shared" ref="C101:D101" si="40">C96-C100</f>
        <v>0</v>
      </c>
      <c r="D101" s="23">
        <f t="shared" si="40"/>
        <v>0</v>
      </c>
    </row>
    <row r="102" spans="1:4" s="24" customFormat="1" ht="15.75" x14ac:dyDescent="0.25">
      <c r="A102" s="25" t="s">
        <v>11</v>
      </c>
      <c r="B102" s="28">
        <f>-B101/B98</f>
        <v>0</v>
      </c>
      <c r="C102" s="28">
        <f t="shared" ref="C102:D102" si="41">-C101/C98</f>
        <v>0</v>
      </c>
      <c r="D102" s="28">
        <f t="shared" si="41"/>
        <v>0</v>
      </c>
    </row>
    <row r="103" spans="1:4" s="18" customFormat="1" ht="15.75" x14ac:dyDescent="0.25">
      <c r="A103" s="38" t="s">
        <v>23</v>
      </c>
      <c r="B103" s="19"/>
      <c r="C103" s="19"/>
      <c r="D103" s="19"/>
    </row>
    <row r="104" spans="1:4" s="24" customFormat="1" ht="15.75" x14ac:dyDescent="0.25">
      <c r="A104" s="22" t="s">
        <v>6</v>
      </c>
      <c r="B104" s="23">
        <f>B106+B107</f>
        <v>18840.400000000001</v>
      </c>
      <c r="C104" s="23">
        <f>C106+C107</f>
        <v>12732.400000000001</v>
      </c>
      <c r="D104" s="23">
        <f t="shared" ref="D104" si="42">D106+D107</f>
        <v>12686.4</v>
      </c>
    </row>
    <row r="105" spans="1:4" s="24" customFormat="1" ht="15.75" x14ac:dyDescent="0.25">
      <c r="A105" s="25" t="s">
        <v>1</v>
      </c>
      <c r="B105" s="26"/>
      <c r="C105" s="26"/>
      <c r="D105" s="26"/>
    </row>
    <row r="106" spans="1:4" s="24" customFormat="1" ht="31.5" x14ac:dyDescent="0.25">
      <c r="A106" s="27" t="s">
        <v>2</v>
      </c>
      <c r="B106" s="23">
        <v>2570.8000000000002</v>
      </c>
      <c r="C106" s="23">
        <v>2226.6999999999998</v>
      </c>
      <c r="D106" s="23">
        <v>2306.5</v>
      </c>
    </row>
    <row r="107" spans="1:4" s="24" customFormat="1" ht="15.75" x14ac:dyDescent="0.25">
      <c r="A107" s="27" t="s">
        <v>3</v>
      </c>
      <c r="B107" s="23">
        <v>16269.6</v>
      </c>
      <c r="C107" s="23">
        <v>10505.7</v>
      </c>
      <c r="D107" s="23">
        <v>10379.9</v>
      </c>
    </row>
    <row r="108" spans="1:4" s="24" customFormat="1" ht="15.75" x14ac:dyDescent="0.25">
      <c r="A108" s="25" t="s">
        <v>4</v>
      </c>
      <c r="B108" s="23">
        <v>18840.400000000001</v>
      </c>
      <c r="C108" s="23">
        <v>12732.400000000001</v>
      </c>
      <c r="D108" s="23">
        <v>12686.4</v>
      </c>
    </row>
    <row r="109" spans="1:4" s="24" customFormat="1" ht="15.75" x14ac:dyDescent="0.25">
      <c r="A109" s="25" t="s">
        <v>10</v>
      </c>
      <c r="B109" s="23">
        <f>B104-B108</f>
        <v>0</v>
      </c>
      <c r="C109" s="23">
        <f t="shared" ref="C109:D109" si="43">C104-C108</f>
        <v>0</v>
      </c>
      <c r="D109" s="23">
        <f t="shared" si="43"/>
        <v>0</v>
      </c>
    </row>
    <row r="110" spans="1:4" s="24" customFormat="1" ht="15.75" x14ac:dyDescent="0.25">
      <c r="A110" s="25" t="s">
        <v>11</v>
      </c>
      <c r="B110" s="28">
        <f>-B109/B106</f>
        <v>0</v>
      </c>
      <c r="C110" s="28">
        <f t="shared" ref="C110:D110" si="44">-C109/C106</f>
        <v>0</v>
      </c>
      <c r="D110" s="28">
        <f t="shared" si="44"/>
        <v>0</v>
      </c>
    </row>
    <row r="111" spans="1:4" s="18" customFormat="1" ht="15.75" x14ac:dyDescent="0.25">
      <c r="A111" s="38" t="s">
        <v>24</v>
      </c>
      <c r="B111" s="19"/>
      <c r="C111" s="19"/>
      <c r="D111" s="19"/>
    </row>
    <row r="112" spans="1:4" s="24" customFormat="1" ht="15.75" x14ac:dyDescent="0.25">
      <c r="A112" s="22" t="s">
        <v>6</v>
      </c>
      <c r="B112" s="23">
        <f>B114+B115</f>
        <v>6331.4</v>
      </c>
      <c r="C112" s="23">
        <f>C114+C115</f>
        <v>4478.2</v>
      </c>
      <c r="D112" s="23">
        <f t="shared" ref="D112" si="45">D114+D115</f>
        <v>4326.1000000000004</v>
      </c>
    </row>
    <row r="113" spans="1:4" s="24" customFormat="1" ht="15.75" x14ac:dyDescent="0.25">
      <c r="A113" s="25" t="s">
        <v>1</v>
      </c>
      <c r="B113" s="26"/>
      <c r="C113" s="26"/>
      <c r="D113" s="26"/>
    </row>
    <row r="114" spans="1:4" s="24" customFormat="1" ht="31.5" x14ac:dyDescent="0.25">
      <c r="A114" s="27" t="s">
        <v>2</v>
      </c>
      <c r="B114" s="23">
        <v>734.2</v>
      </c>
      <c r="C114" s="23">
        <v>749.2</v>
      </c>
      <c r="D114" s="23">
        <v>765.2</v>
      </c>
    </row>
    <row r="115" spans="1:4" s="24" customFormat="1" ht="15.75" x14ac:dyDescent="0.25">
      <c r="A115" s="27" t="s">
        <v>3</v>
      </c>
      <c r="B115" s="23">
        <v>5597.2</v>
      </c>
      <c r="C115" s="23">
        <v>3729</v>
      </c>
      <c r="D115" s="23">
        <v>3560.9</v>
      </c>
    </row>
    <row r="116" spans="1:4" s="24" customFormat="1" ht="15.75" x14ac:dyDescent="0.25">
      <c r="A116" s="25" t="s">
        <v>4</v>
      </c>
      <c r="B116" s="23">
        <v>6331.4</v>
      </c>
      <c r="C116" s="23">
        <v>4478.2</v>
      </c>
      <c r="D116" s="23">
        <v>4326.1000000000004</v>
      </c>
    </row>
    <row r="117" spans="1:4" s="24" customFormat="1" ht="15.75" x14ac:dyDescent="0.25">
      <c r="A117" s="25" t="s">
        <v>10</v>
      </c>
      <c r="B117" s="23">
        <f>B112-B116</f>
        <v>0</v>
      </c>
      <c r="C117" s="23">
        <f t="shared" ref="C117:D117" si="46">C112-C116</f>
        <v>0</v>
      </c>
      <c r="D117" s="23">
        <f t="shared" si="46"/>
        <v>0</v>
      </c>
    </row>
    <row r="118" spans="1:4" s="24" customFormat="1" ht="15.75" x14ac:dyDescent="0.25">
      <c r="A118" s="25" t="s">
        <v>11</v>
      </c>
      <c r="B118" s="28">
        <f>-B117/B114</f>
        <v>0</v>
      </c>
      <c r="C118" s="28">
        <f t="shared" ref="C118:D118" si="47">-C117/C114</f>
        <v>0</v>
      </c>
      <c r="D118" s="28">
        <f t="shared" si="47"/>
        <v>0</v>
      </c>
    </row>
  </sheetData>
  <mergeCells count="4">
    <mergeCell ref="A2:D2"/>
    <mergeCell ref="A6:D6"/>
    <mergeCell ref="A14:D14"/>
    <mergeCell ref="A22:D22"/>
  </mergeCells>
  <pageMargins left="0.70866141732283472" right="0.70866141732283472" top="0.74803149606299213" bottom="0.74803149606299213" header="0.31496062992125984" footer="0.31496062992125984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прогноз Осн.показ КБ</vt:lpstr>
      <vt:lpstr>Лист1</vt:lpstr>
      <vt:lpstr>Лист1!Область_печати</vt:lpstr>
      <vt:lpstr>'прогноз Осн.показ КБ'!Область_печати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Катышевцева И.Н.</dc:creator>
  <cp:lastModifiedBy>наташа</cp:lastModifiedBy>
  <cp:lastPrinted>2020-12-24T09:52:17Z</cp:lastPrinted>
  <dcterms:created xsi:type="dcterms:W3CDTF">2014-10-15T01:26:35Z</dcterms:created>
  <dcterms:modified xsi:type="dcterms:W3CDTF">2023-11-15T01:51:34Z</dcterms:modified>
</cp:coreProperties>
</file>